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920" activeTab="1"/>
  </bookViews>
  <sheets>
    <sheet name="記載例" sheetId="1" r:id="rId1"/>
    <sheet name="エントリーフォーム" sheetId="2" r:id="rId2"/>
    <sheet name="男子" sheetId="3" r:id="rId3"/>
    <sheet name="女子" sheetId="4" r:id="rId4"/>
    <sheet name="男子DB" sheetId="5" r:id="rId5"/>
    <sheet name="女子DB" sheetId="6" r:id="rId6"/>
  </sheets>
  <definedNames>
    <definedName name="DATABASE" localSheetId="5">'女子DB'!$A$1:$K$88</definedName>
    <definedName name="DATABASE">'男子DB'!$A$1:$K$217</definedName>
    <definedName name="Men" localSheetId="1">'エントリーフォーム'!#REF!</definedName>
    <definedName name="Men" localSheetId="0">'記載例'!#REF!</definedName>
    <definedName name="_xlnm.Print_Area" localSheetId="1">'エントリーフォーム'!$A$1:$J$38</definedName>
  </definedNames>
  <calcPr fullCalcOnLoad="1"/>
</workbook>
</file>

<file path=xl/comments2.xml><?xml version="1.0" encoding="utf-8"?>
<comments xmlns="http://schemas.openxmlformats.org/spreadsheetml/2006/main">
  <authors>
    <author>akira</author>
  </authors>
  <commentList>
    <comment ref="B7" authorId="0">
      <text>
        <r>
          <rPr>
            <b/>
            <sz val="9"/>
            <rFont val="ＭＳ Ｐゴシック"/>
            <family val="3"/>
          </rPr>
          <t xml:space="preserve">「大会カレンダー」から該当する大会の左端の番号を入力
</t>
        </r>
      </text>
    </comment>
  </commentList>
</comments>
</file>

<file path=xl/sharedStrings.xml><?xml version="1.0" encoding="utf-8"?>
<sst xmlns="http://schemas.openxmlformats.org/spreadsheetml/2006/main" count="3686" uniqueCount="1324">
  <si>
    <t>※必要ない種目の欄は削除</t>
  </si>
  <si>
    <t>※協力役員名など記入
山形太郎・山形花子</t>
  </si>
  <si>
    <t>連絡先(携帯)</t>
  </si>
  <si>
    <t>←黄色のセルのみ入力</t>
  </si>
  <si>
    <r>
      <t>大会名</t>
    </r>
  </si>
  <si>
    <t>住所</t>
  </si>
  <si>
    <t>氏名</t>
  </si>
  <si>
    <t>TEL</t>
  </si>
  <si>
    <t>当日引率者氏名</t>
  </si>
  <si>
    <t>クラス　　　　　　　　　　</t>
  </si>
  <si>
    <t>備考</t>
  </si>
  <si>
    <t>既にポイントを持っており種目にもエントリーする場合</t>
  </si>
  <si>
    <t>種目にエントリーするがポイントを持っていない場合</t>
  </si>
  <si>
    <t>山形市長苗代６１番地</t>
  </si>
  <si>
    <t>山形　太郎</t>
  </si>
  <si>
    <t>023-647-5020</t>
  </si>
  <si>
    <t>ヤマガタスキークラブ</t>
  </si>
  <si>
    <t>090-1234-5678</t>
  </si>
  <si>
    <t>ヤマガタカップ</t>
  </si>
  <si>
    <t>ヤマガタスキー場</t>
  </si>
  <si>
    <t>山形一郎</t>
  </si>
  <si>
    <t>山形次郎</t>
  </si>
  <si>
    <t>山形三郎</t>
  </si>
  <si>
    <t>山形四郎</t>
  </si>
  <si>
    <t>ﾔﾏｶﾞﾀｲﾁﾛｳ</t>
  </si>
  <si>
    <t>ﾔﾏｶﾞﾀｼﾞﾛｳ</t>
  </si>
  <si>
    <t>ﾔﾏｶﾞﾀｻﾌﾞﾛｳ</t>
  </si>
  <si>
    <t>ﾔﾏｶﾞﾀｼﾛｳ</t>
  </si>
  <si>
    <t>学年</t>
  </si>
  <si>
    <t>中学男子</t>
  </si>
  <si>
    <t>×</t>
  </si>
  <si>
    <t>山形五郎</t>
  </si>
  <si>
    <t>ﾔﾏｶﾞﾀｺﾞﾛｳ</t>
  </si>
  <si>
    <t>山形六郎</t>
  </si>
  <si>
    <t>ﾔﾏｶﾞﾀﾛｸﾛｳ</t>
  </si>
  <si>
    <t>ポイント無しの場合はランキングを記入</t>
  </si>
  <si>
    <t>ENTRY FORM</t>
  </si>
  <si>
    <t>エントリーフォーム</t>
  </si>
  <si>
    <t>山形県スキー連盟公認大会用</t>
  </si>
  <si>
    <t>競技会（名称／開催地）</t>
  </si>
  <si>
    <t>エントリー責任者住所</t>
  </si>
  <si>
    <t>氏　　　名</t>
  </si>
  <si>
    <t>連　絡　先</t>
  </si>
  <si>
    <t>競技日</t>
  </si>
  <si>
    <t>団　体　名</t>
  </si>
  <si>
    <t>競　技　選　手</t>
  </si>
  <si>
    <t>（男女別・クラス別・競技日別に作成のこと）</t>
  </si>
  <si>
    <t>SAYCODE</t>
  </si>
  <si>
    <t>氏名</t>
  </si>
  <si>
    <t>ﾌﾘｶﾞﾅ</t>
  </si>
  <si>
    <t>生年</t>
  </si>
  <si>
    <t>SL</t>
  </si>
  <si>
    <t>GS</t>
  </si>
  <si>
    <t>SG</t>
  </si>
  <si>
    <t>X</t>
  </si>
  <si>
    <t>その他連絡事項</t>
  </si>
  <si>
    <t>会場　</t>
  </si>
  <si>
    <r>
      <t>(yyyy</t>
    </r>
    <r>
      <rPr>
        <sz val="9"/>
        <rFont val="ＭＳ Ｐゴシック"/>
        <family val="3"/>
      </rPr>
      <t>／</t>
    </r>
    <r>
      <rPr>
        <sz val="9"/>
        <rFont val="Arial"/>
        <family val="2"/>
      </rPr>
      <t>mm</t>
    </r>
    <r>
      <rPr>
        <sz val="9"/>
        <rFont val="ＭＳ Ｐゴシック"/>
        <family val="3"/>
      </rPr>
      <t>／</t>
    </r>
    <r>
      <rPr>
        <sz val="9"/>
        <rFont val="Arial"/>
        <family val="2"/>
      </rPr>
      <t>dd)</t>
    </r>
  </si>
  <si>
    <t>（ﾁｰﾑﾗﾝｷﾝｸﾞ）</t>
  </si>
  <si>
    <t>氏名</t>
  </si>
  <si>
    <t>性別</t>
  </si>
  <si>
    <t>1:男子</t>
  </si>
  <si>
    <t>2:女子</t>
  </si>
  <si>
    <t>既にポイントを持っており種目にもエントリーする場合</t>
  </si>
  <si>
    <t>種目にエントリーするがポイントを持っていない場合</t>
  </si>
  <si>
    <t>生年月日</t>
  </si>
  <si>
    <t>当日引率者氏名</t>
  </si>
  <si>
    <t>連絡先(携帯)</t>
  </si>
  <si>
    <t>クラス　　　　　　　　　　</t>
  </si>
  <si>
    <t>所属</t>
  </si>
  <si>
    <t>※競技者登録と同じ所属団体を記入すること</t>
  </si>
  <si>
    <t>開催期日</t>
  </si>
  <si>
    <t>開催地</t>
  </si>
  <si>
    <t>大会名称</t>
  </si>
  <si>
    <r>
      <t>大会名</t>
    </r>
  </si>
  <si>
    <t>大会№</t>
  </si>
  <si>
    <t>TEL</t>
  </si>
  <si>
    <t>【大会カレンダー】</t>
  </si>
  <si>
    <t>エントリーフォーム</t>
  </si>
  <si>
    <t>備　　考</t>
  </si>
  <si>
    <t>　注意事項を参照</t>
  </si>
  <si>
    <t>注１　「備考」欄にはポイントなしの場合のチームランキングを記入すること。</t>
  </si>
  <si>
    <t>注２　ナスターレース協会公認大会の場合は「備考」欄に選手IDを記入すること。（県外選手は必須事項）</t>
  </si>
  <si>
    <t/>
  </si>
  <si>
    <t>4</t>
  </si>
  <si>
    <t>0</t>
  </si>
  <si>
    <t>ZAO猿倉RC</t>
  </si>
  <si>
    <t>神町自衛隊</t>
  </si>
  <si>
    <t>ｵｲｶﾜｼｮｳﾍｲ</t>
  </si>
  <si>
    <t>及川  祥平</t>
  </si>
  <si>
    <t>蔵王観開ＳＣ</t>
  </si>
  <si>
    <t>ｽｶﾞﾜﾗﾋﾛｼ</t>
  </si>
  <si>
    <t>菅原　博志</t>
  </si>
  <si>
    <t>山銀スキー部</t>
  </si>
  <si>
    <t>ｽｽﾞｷｺｳｽｹ</t>
  </si>
  <si>
    <t>鈴木　康介</t>
  </si>
  <si>
    <t>ｽｽﾞｷﾔｽﾋﾛ</t>
  </si>
  <si>
    <t>鈴木　康弘</t>
  </si>
  <si>
    <t>ｶﾝﾉｹﾝ</t>
  </si>
  <si>
    <t>菅野　　健</t>
  </si>
  <si>
    <t>5</t>
  </si>
  <si>
    <t>2</t>
  </si>
  <si>
    <t>1</t>
  </si>
  <si>
    <t>日大山形高校</t>
  </si>
  <si>
    <t>3</t>
  </si>
  <si>
    <t>山形中央高校</t>
  </si>
  <si>
    <t>ｾｲﾉｺｳﾕｳ</t>
  </si>
  <si>
    <t>清野　嵩悠</t>
  </si>
  <si>
    <t>ﾂﾁﾔﾏｻﾕｷ</t>
  </si>
  <si>
    <t>土屋　雅之</t>
  </si>
  <si>
    <t>ｱｶﾏﾂﾀｶﾋﾛ</t>
  </si>
  <si>
    <t>赤松　貴大</t>
  </si>
  <si>
    <t>ｵﾀﾞﾘｮｳｽｹ</t>
  </si>
  <si>
    <t>小田　良祐</t>
  </si>
  <si>
    <t>最上中学</t>
  </si>
  <si>
    <t>ｶﾈｺﾘｮｳﾍｲ</t>
  </si>
  <si>
    <t>金子　諒平</t>
  </si>
  <si>
    <t>米沢第四中学</t>
  </si>
  <si>
    <t>飯豊中学</t>
  </si>
  <si>
    <t>米沢第六中学</t>
  </si>
  <si>
    <t>ｲﾄｳﾖｼｶｽﾞ</t>
  </si>
  <si>
    <t>伊藤　義和</t>
  </si>
  <si>
    <t>6</t>
  </si>
  <si>
    <t>羽山スポ少</t>
  </si>
  <si>
    <t>白鷹Ｊｒ</t>
  </si>
  <si>
    <t>飯豊Ｊｒ</t>
  </si>
  <si>
    <t>長井スポ少</t>
  </si>
  <si>
    <t>羽黒スポ少</t>
  </si>
  <si>
    <t>天元台Ｊｒ</t>
  </si>
  <si>
    <t>ｱｵｷｻﾄｼ</t>
  </si>
  <si>
    <t>青木　哲志</t>
  </si>
  <si>
    <t>山形工業高校</t>
  </si>
  <si>
    <t>天童市スポ少</t>
  </si>
  <si>
    <t>湯殿山スポ少</t>
  </si>
  <si>
    <t>米沢ジュニア</t>
  </si>
  <si>
    <t>ｻｸﾏｺｳﾀﾞｲ</t>
  </si>
  <si>
    <t>佐久間晃大</t>
  </si>
  <si>
    <t>高畠町Jr</t>
  </si>
  <si>
    <t>五十嵐紫乃</t>
  </si>
  <si>
    <t>JPN</t>
  </si>
  <si>
    <t>上山アルペン</t>
  </si>
  <si>
    <t>郵便番号</t>
  </si>
  <si>
    <t>住所</t>
  </si>
  <si>
    <t>ﾑﾗｶﾐﾘｭｳﾀﾛｳ</t>
  </si>
  <si>
    <t>村上龍太郎</t>
  </si>
  <si>
    <t>ｲﾄｳｿｳﾏ</t>
  </si>
  <si>
    <t>伊藤　颯馬</t>
  </si>
  <si>
    <t>ｱﾀﾞﾁﾋﾛﾉﾘ</t>
  </si>
  <si>
    <t>安達　弘倫</t>
  </si>
  <si>
    <t>ｲｶﾗｼｼﾉ</t>
  </si>
  <si>
    <t>ｺｾｷｱﾐ</t>
  </si>
  <si>
    <t>小関　杏実</t>
  </si>
  <si>
    <t>ｻﾄｳｱｽﾞﾐ</t>
  </si>
  <si>
    <t>佐藤　亜純</t>
  </si>
  <si>
    <t>大会
№</t>
  </si>
  <si>
    <t>ｷﾑﾗｶｽﾞﾋﾛ</t>
  </si>
  <si>
    <t>木村　和博</t>
  </si>
  <si>
    <t>ﾔﾏｼﾅﾋﾛﾌﾐ</t>
  </si>
  <si>
    <t>山科　博史</t>
  </si>
  <si>
    <t>市立朝日中学</t>
  </si>
  <si>
    <t>ｶｶﾞﾐｿｳﾀ</t>
  </si>
  <si>
    <t>鏡　　颯太</t>
  </si>
  <si>
    <t>ｻｲﾄｳｶｽﾞｷ</t>
  </si>
  <si>
    <t>ｱｵｷﾘｵﾝ</t>
  </si>
  <si>
    <t>青木　理恩</t>
  </si>
  <si>
    <t>佐藤　希海</t>
  </si>
  <si>
    <t>置環</t>
  </si>
  <si>
    <t>平田ジュニア</t>
  </si>
  <si>
    <t>山形</t>
  </si>
  <si>
    <t>尾花沢中学</t>
  </si>
  <si>
    <t>ｻﾄｳﾉｱ</t>
  </si>
  <si>
    <t>ﾀｹﾀﾞﾏｻﾃﾙ</t>
  </si>
  <si>
    <t>武田　匡央</t>
  </si>
  <si>
    <t>ｻﾄｳﾐﾉﾘ</t>
  </si>
  <si>
    <t>佐藤　　穂</t>
  </si>
  <si>
    <t>ｱﾍﾞﾄﾓﾔ</t>
  </si>
  <si>
    <t>阿部　智也</t>
  </si>
  <si>
    <t>山形県庁</t>
  </si>
  <si>
    <t>ｵｶﾞﾜﾅｵﾐﾁ</t>
  </si>
  <si>
    <t>小川　尚道</t>
  </si>
  <si>
    <t>自然観ＳＣ</t>
  </si>
  <si>
    <t>朝日スポ少</t>
  </si>
  <si>
    <t>月山スポ少</t>
  </si>
  <si>
    <t>ｲﾄｳﾄﾓﾋﾛ</t>
  </si>
  <si>
    <t>伊藤　智洋</t>
  </si>
  <si>
    <t>河北スキー</t>
  </si>
  <si>
    <t>羽黒中学</t>
  </si>
  <si>
    <t>酒田東部中</t>
  </si>
  <si>
    <t>ｻｲﾄｳﾄｳﾏ</t>
  </si>
  <si>
    <t>斉藤　東真</t>
  </si>
  <si>
    <t>西蔵王スポ少</t>
  </si>
  <si>
    <t>ｺﾏﾂﾋﾛｾ</t>
  </si>
  <si>
    <t>小松　大晟</t>
  </si>
  <si>
    <t>ｳﾒﾂｿｳﾏ</t>
  </si>
  <si>
    <t>梅津　颯麻</t>
  </si>
  <si>
    <t>ﾊﾔｼｲｯｾｲ</t>
  </si>
  <si>
    <t>林　　壱成</t>
  </si>
  <si>
    <t>ｴﾝﾄﾞｳﾕｳ</t>
  </si>
  <si>
    <t>遠藤　　悠</t>
  </si>
  <si>
    <t>ﾊｾｶﾞﾜｼｭｳｼﾞ</t>
  </si>
  <si>
    <t>長谷川周司</t>
  </si>
  <si>
    <t>ｼｮｳｼﾞｹﾝｲﾁ</t>
  </si>
  <si>
    <t>庄子　憲一</t>
  </si>
  <si>
    <t>ｼｮｳｼﾞﾌﾐｺ</t>
  </si>
  <si>
    <t>庄子　文子</t>
  </si>
  <si>
    <t>赤倉温泉／最上町</t>
  </si>
  <si>
    <t>蔵王温泉／山形市</t>
  </si>
  <si>
    <t>九里高校</t>
  </si>
  <si>
    <t>カスカワ</t>
  </si>
  <si>
    <t>ｽﾉｰｴﾝｼﾞｪﾙｽ</t>
  </si>
  <si>
    <t>ｵﾉｴｲﾁ</t>
  </si>
  <si>
    <t>小野　叡知</t>
  </si>
  <si>
    <t>ｱﾍﾞｶｽﾞﾄ</t>
  </si>
  <si>
    <t>阿部　和人</t>
  </si>
  <si>
    <t>ｵﾇｷﾗｲﾑ</t>
  </si>
  <si>
    <t>小貫　徠夢</t>
  </si>
  <si>
    <t>ﾑﾈｶﾀｼｭｳ</t>
  </si>
  <si>
    <t>宗片　　周</t>
  </si>
  <si>
    <t>ｺﾝﾉﾋﾛﾕｷ</t>
  </si>
  <si>
    <t>近野　廣行</t>
  </si>
  <si>
    <t>ｼﾊﾞｻｷﾘｸ</t>
  </si>
  <si>
    <t>柴崎　凌空</t>
  </si>
  <si>
    <t>ｲﾄｳﾘｮｳﾀ</t>
  </si>
  <si>
    <t>伊藤　良太</t>
  </si>
  <si>
    <t>ﾔﾏｸﾞﾁﾀｶﾋﾛ</t>
  </si>
  <si>
    <t>山口　貴弘</t>
  </si>
  <si>
    <t>村山さゆり</t>
  </si>
  <si>
    <t>ｴﾝﾄﾞｳﾅﾅ</t>
  </si>
  <si>
    <t>遠藤　なな</t>
  </si>
  <si>
    <t>ｱﾍﾞｶﾋﾐ</t>
  </si>
  <si>
    <t>阿部花日未</t>
  </si>
  <si>
    <t>ｱﾍﾞﾓﾓｶ</t>
  </si>
  <si>
    <t>阿部　桃佳</t>
  </si>
  <si>
    <t>ｻｸﾏﾕｲ</t>
  </si>
  <si>
    <t>佐久間優衣</t>
  </si>
  <si>
    <t>ｲﾄｳｴﾘﾅ</t>
  </si>
  <si>
    <t>難波　優花</t>
  </si>
  <si>
    <t>ｻﾄｳﾋﾖﾘ</t>
  </si>
  <si>
    <t>佐藤　陽和</t>
  </si>
  <si>
    <t>ｱﾍﾞﾕｳﾄ</t>
  </si>
  <si>
    <t>ｻﾄｳｼﾝﾀﾛｳ</t>
  </si>
  <si>
    <t>佐藤慎太郎</t>
  </si>
  <si>
    <t>ﾑﾗﾔﾏｻﾕﾘ</t>
  </si>
  <si>
    <t>伊藤衣莉奈</t>
  </si>
  <si>
    <t>ﾅﾝﾊﾞﾕｳｶ</t>
  </si>
  <si>
    <t>ﾐｶﾐﾀｲｶﾞ</t>
  </si>
  <si>
    <t>三上　大我</t>
  </si>
  <si>
    <t>SAYｺｰﾄﾞ</t>
  </si>
  <si>
    <t>フリガナ</t>
  </si>
  <si>
    <t>氏名</t>
  </si>
  <si>
    <t>SL</t>
  </si>
  <si>
    <t>GS</t>
  </si>
  <si>
    <t>生年月日</t>
  </si>
  <si>
    <t>クラス</t>
  </si>
  <si>
    <t>学年</t>
  </si>
  <si>
    <t>遠藤　伊織</t>
  </si>
  <si>
    <t>金子　大夢</t>
  </si>
  <si>
    <t>後藤　大駕</t>
  </si>
  <si>
    <t>小林　史弥</t>
  </si>
  <si>
    <t>奈佐　国男</t>
  </si>
  <si>
    <t>深田　瀬七</t>
  </si>
  <si>
    <t>ｴﾝﾄﾞｳｲｵﾘ</t>
  </si>
  <si>
    <t>ｶﾈｺﾋﾛﾑ</t>
  </si>
  <si>
    <t>ｺﾞﾄｳﾀｲｶﾞ</t>
  </si>
  <si>
    <t>ｺﾊﾞﾔｼﾌﾐﾔ</t>
  </si>
  <si>
    <t>ﾀｶﾀﾞｼｭﾝﾉｽｹ</t>
  </si>
  <si>
    <t>ﾅｻｸﾆｵ</t>
  </si>
  <si>
    <t>ﾌｶﾀﾞｾﾅ</t>
  </si>
  <si>
    <t>米沢第二中学</t>
  </si>
  <si>
    <t>東京農大</t>
  </si>
  <si>
    <t>蔵王ライザSC</t>
  </si>
  <si>
    <t>ｵﾉﾃﾞﾗﾓﾓｶ</t>
  </si>
  <si>
    <t>ｻﾄｳｶﾉﾝ</t>
  </si>
  <si>
    <t>ｻﾄｳﾚｱ</t>
  </si>
  <si>
    <t>ﾖｺｻﾜﾒｲ</t>
  </si>
  <si>
    <t>小野寺桃花</t>
  </si>
  <si>
    <t>佐藤　華音</t>
  </si>
  <si>
    <t>佐藤　伶海</t>
  </si>
  <si>
    <t>横澤　芽彩</t>
  </si>
  <si>
    <t>在学</t>
  </si>
  <si>
    <t>SAYNO</t>
  </si>
  <si>
    <t>NAME</t>
  </si>
  <si>
    <t>KNAME</t>
  </si>
  <si>
    <t>生年月日</t>
  </si>
  <si>
    <t>所属</t>
  </si>
  <si>
    <t>略称</t>
  </si>
  <si>
    <t>在学</t>
  </si>
  <si>
    <t>学年</t>
  </si>
  <si>
    <t>地域</t>
  </si>
  <si>
    <t>SAYSL</t>
  </si>
  <si>
    <t>SAYGS</t>
  </si>
  <si>
    <t>1008</t>
  </si>
  <si>
    <t>2425</t>
  </si>
  <si>
    <t>62.01.25</t>
  </si>
  <si>
    <t>4135</t>
  </si>
  <si>
    <t>2971</t>
  </si>
  <si>
    <t>青木　将真</t>
  </si>
  <si>
    <t>ｱｵｷｼｮｳﾏ</t>
  </si>
  <si>
    <t>09.09.20</t>
  </si>
  <si>
    <t>1003</t>
  </si>
  <si>
    <t>2663</t>
  </si>
  <si>
    <t>02.05.30</t>
  </si>
  <si>
    <t>3005</t>
  </si>
  <si>
    <t>1962</t>
  </si>
  <si>
    <t>94.02.18</t>
  </si>
  <si>
    <t>4059</t>
  </si>
  <si>
    <t>1038</t>
  </si>
  <si>
    <t>3034</t>
  </si>
  <si>
    <t>2625</t>
  </si>
  <si>
    <t>71.09.26</t>
  </si>
  <si>
    <t>4007</t>
  </si>
  <si>
    <t>月山ﾚｰｼﾝｸﾞ</t>
  </si>
  <si>
    <t>1031</t>
  </si>
  <si>
    <t>2801</t>
  </si>
  <si>
    <t>06.05.30</t>
  </si>
  <si>
    <t>1117</t>
  </si>
  <si>
    <t>2024</t>
  </si>
  <si>
    <t>1085</t>
  </si>
  <si>
    <t>1257</t>
  </si>
  <si>
    <t>72.12.17</t>
  </si>
  <si>
    <t>4003</t>
  </si>
  <si>
    <t>1129</t>
  </si>
  <si>
    <t>2943</t>
  </si>
  <si>
    <t>安部　悠斗</t>
  </si>
  <si>
    <t>08.04.29</t>
  </si>
  <si>
    <t>2023</t>
  </si>
  <si>
    <t>4119</t>
  </si>
  <si>
    <t>4038</t>
  </si>
  <si>
    <t>3010</t>
  </si>
  <si>
    <t>2623</t>
  </si>
  <si>
    <t>01.10.10</t>
  </si>
  <si>
    <t>3003</t>
  </si>
  <si>
    <t>2731</t>
  </si>
  <si>
    <t>77.08.16</t>
  </si>
  <si>
    <t>4138</t>
  </si>
  <si>
    <t>2302</t>
  </si>
  <si>
    <t>64.03.13</t>
  </si>
  <si>
    <t>2888</t>
  </si>
  <si>
    <t>07.04.25</t>
  </si>
  <si>
    <t>3043</t>
  </si>
  <si>
    <t>2039</t>
  </si>
  <si>
    <t>2748</t>
  </si>
  <si>
    <t>05.08.13</t>
  </si>
  <si>
    <t>2930</t>
  </si>
  <si>
    <t>08.08.29</t>
  </si>
  <si>
    <t>2756</t>
  </si>
  <si>
    <t>04.04.21</t>
  </si>
  <si>
    <t>2032</t>
  </si>
  <si>
    <t>1019</t>
  </si>
  <si>
    <t>0743</t>
  </si>
  <si>
    <t>43.10.18</t>
  </si>
  <si>
    <t>4116</t>
  </si>
  <si>
    <t>1123</t>
  </si>
  <si>
    <t>2954</t>
  </si>
  <si>
    <t>大熊　 悟</t>
  </si>
  <si>
    <t>ｵｵｸﾏｻﾄﾙ</t>
  </si>
  <si>
    <t>57.07.26</t>
  </si>
  <si>
    <t>4139</t>
  </si>
  <si>
    <t>ZAO S4 SC</t>
  </si>
  <si>
    <t>1041</t>
  </si>
  <si>
    <t>1053</t>
  </si>
  <si>
    <t>1107</t>
  </si>
  <si>
    <t>2311</t>
  </si>
  <si>
    <t>69.03.25</t>
  </si>
  <si>
    <t>4134</t>
  </si>
  <si>
    <t>2097</t>
  </si>
  <si>
    <t>95.03.09</t>
  </si>
  <si>
    <t>2823</t>
  </si>
  <si>
    <t>06.11.25</t>
  </si>
  <si>
    <t>1048</t>
  </si>
  <si>
    <t>2800</t>
  </si>
  <si>
    <t>05.11.07</t>
  </si>
  <si>
    <t>2021</t>
  </si>
  <si>
    <t>2029</t>
  </si>
  <si>
    <t>4140</t>
  </si>
  <si>
    <t>2654</t>
  </si>
  <si>
    <t>03.03.29</t>
  </si>
  <si>
    <t>2938</t>
  </si>
  <si>
    <t>97.10.10</t>
  </si>
  <si>
    <t>4058</t>
  </si>
  <si>
    <t>米沢スキー場</t>
  </si>
  <si>
    <t>2177</t>
  </si>
  <si>
    <t>95.12.04</t>
  </si>
  <si>
    <t>1081</t>
  </si>
  <si>
    <t>72.06.24</t>
  </si>
  <si>
    <t>1070</t>
  </si>
  <si>
    <t>2830</t>
  </si>
  <si>
    <t>北川　征紀</t>
  </si>
  <si>
    <t>ｷﾀｶﾜｾｲｷ</t>
  </si>
  <si>
    <t>33.07.23</t>
  </si>
  <si>
    <t>4077</t>
  </si>
  <si>
    <t>酒田スキー</t>
  </si>
  <si>
    <t>2495</t>
  </si>
  <si>
    <t>71.05.05</t>
  </si>
  <si>
    <t>4018</t>
  </si>
  <si>
    <t>2915</t>
  </si>
  <si>
    <t>09.03.25</t>
  </si>
  <si>
    <t>2951</t>
  </si>
  <si>
    <t>09.02.22</t>
  </si>
  <si>
    <t>2743</t>
  </si>
  <si>
    <t>06.02.12</t>
  </si>
  <si>
    <t>1063</t>
  </si>
  <si>
    <t>1095</t>
  </si>
  <si>
    <t>2861</t>
  </si>
  <si>
    <t>49.10.15</t>
  </si>
  <si>
    <t>2661</t>
  </si>
  <si>
    <t>03.03.28</t>
  </si>
  <si>
    <t>2977</t>
  </si>
  <si>
    <t>齋藤　孝彦</t>
  </si>
  <si>
    <t>ｻｲﾄｳﾀｶﾋｺ</t>
  </si>
  <si>
    <t>09.08.04</t>
  </si>
  <si>
    <t>1134</t>
  </si>
  <si>
    <t>置賜ｽｷｰｸﾗﾌﾞ</t>
  </si>
  <si>
    <t>2740</t>
  </si>
  <si>
    <t>05.04.05</t>
  </si>
  <si>
    <t>2983</t>
  </si>
  <si>
    <t>齋藤　　優</t>
  </si>
  <si>
    <t>ｻｲﾄｳﾕｳ</t>
  </si>
  <si>
    <t>10.01.27</t>
  </si>
  <si>
    <t>2552</t>
  </si>
  <si>
    <t>00.09.13</t>
  </si>
  <si>
    <t>3020</t>
  </si>
  <si>
    <t>2859</t>
  </si>
  <si>
    <t>96.11.24</t>
  </si>
  <si>
    <t>2985</t>
  </si>
  <si>
    <t>佐藤　友康</t>
  </si>
  <si>
    <t>ｻﾄｳﾄﾓﾔｽ</t>
  </si>
  <si>
    <t>70.08.18</t>
  </si>
  <si>
    <t>2689</t>
  </si>
  <si>
    <t>04.02.25</t>
  </si>
  <si>
    <t>3012</t>
  </si>
  <si>
    <t>2865</t>
  </si>
  <si>
    <t>05.01.04</t>
  </si>
  <si>
    <t>2113</t>
  </si>
  <si>
    <t>川西中学</t>
  </si>
  <si>
    <t>2788</t>
  </si>
  <si>
    <t>49.03.08</t>
  </si>
  <si>
    <t>2982</t>
  </si>
  <si>
    <t>ｼﾝﾀﾃﾐﾋﾄ</t>
  </si>
  <si>
    <t>09.12.06</t>
  </si>
  <si>
    <t>3008</t>
  </si>
  <si>
    <t>0802</t>
  </si>
  <si>
    <t>64.04.14</t>
  </si>
  <si>
    <t>0915</t>
  </si>
  <si>
    <t>57.05.27</t>
  </si>
  <si>
    <t>0916</t>
  </si>
  <si>
    <t>62.06.24</t>
  </si>
  <si>
    <t>3002</t>
  </si>
  <si>
    <t>2981</t>
  </si>
  <si>
    <t>諏訪部央輝</t>
  </si>
  <si>
    <t>ｽﾜﾍﾞﾋｻｷ</t>
  </si>
  <si>
    <t>09.05.17</t>
  </si>
  <si>
    <t>1822</t>
  </si>
  <si>
    <t>93.11.27</t>
  </si>
  <si>
    <t>4137</t>
  </si>
  <si>
    <t>2974</t>
  </si>
  <si>
    <t>清野　冬真</t>
  </si>
  <si>
    <t>ｾｲﾉﾄｳﾏ</t>
  </si>
  <si>
    <t>09.10.06</t>
  </si>
  <si>
    <t>2924</t>
  </si>
  <si>
    <t>高田隼之介</t>
  </si>
  <si>
    <t>01.07.29</t>
  </si>
  <si>
    <t>2716</t>
  </si>
  <si>
    <t>74.07.22</t>
  </si>
  <si>
    <t>1887</t>
  </si>
  <si>
    <t>78.05.21</t>
  </si>
  <si>
    <t>5040</t>
  </si>
  <si>
    <t>2917</t>
  </si>
  <si>
    <t>46.12.05</t>
  </si>
  <si>
    <t>4120</t>
  </si>
  <si>
    <t>2044</t>
  </si>
  <si>
    <t>2783</t>
  </si>
  <si>
    <t>68.06.01</t>
  </si>
  <si>
    <t>4057</t>
  </si>
  <si>
    <t>羽山スキー研</t>
  </si>
  <si>
    <t>2750</t>
  </si>
  <si>
    <t>05.10.16</t>
  </si>
  <si>
    <t>2054</t>
  </si>
  <si>
    <t>天童第三中学</t>
  </si>
  <si>
    <t>2947</t>
  </si>
  <si>
    <t>09.02.27</t>
  </si>
  <si>
    <t>09.04.09</t>
  </si>
  <si>
    <t>2695</t>
  </si>
  <si>
    <t>98.03.09</t>
  </si>
  <si>
    <t>2970</t>
  </si>
  <si>
    <t>宮崎　秀亮</t>
  </si>
  <si>
    <t>ﾐﾔｻﾞｷｼｭｳｽｹ</t>
  </si>
  <si>
    <t>09.01.17</t>
  </si>
  <si>
    <t>1029</t>
  </si>
  <si>
    <t>2832</t>
  </si>
  <si>
    <t>06.08.07</t>
  </si>
  <si>
    <t>1011</t>
  </si>
  <si>
    <t>2618</t>
  </si>
  <si>
    <t>01.10.04</t>
  </si>
  <si>
    <t>2904</t>
  </si>
  <si>
    <t>08.01.23</t>
  </si>
  <si>
    <t>2494</t>
  </si>
  <si>
    <t>85.10.02</t>
  </si>
  <si>
    <t>2963</t>
  </si>
  <si>
    <t>渡部　爽介</t>
  </si>
  <si>
    <t>ﾜﾀﾅﾍﾞｿｳｽｹ</t>
  </si>
  <si>
    <t>09.12.17</t>
  </si>
  <si>
    <t>0001</t>
  </si>
  <si>
    <t>0002</t>
  </si>
  <si>
    <t>0003</t>
  </si>
  <si>
    <t>0004</t>
  </si>
  <si>
    <t>****</t>
  </si>
  <si>
    <t>4桁のみ記入</t>
  </si>
  <si>
    <t>1585</t>
  </si>
  <si>
    <t>秋保　芽那</t>
  </si>
  <si>
    <t>ｱｷﾎﾒｲﾅ</t>
  </si>
  <si>
    <t>09.07.08</t>
  </si>
  <si>
    <t>1515</t>
  </si>
  <si>
    <t>07.08.11</t>
  </si>
  <si>
    <t>2116</t>
  </si>
  <si>
    <t>3022</t>
  </si>
  <si>
    <t>1518</t>
  </si>
  <si>
    <t>08.03.05</t>
  </si>
  <si>
    <t>1592</t>
  </si>
  <si>
    <t>五十嵐うた</t>
  </si>
  <si>
    <t>ｲｶﾗｼｳﾀ</t>
  </si>
  <si>
    <t>09.08.14</t>
  </si>
  <si>
    <t>1275</t>
  </si>
  <si>
    <t>99.08.06</t>
  </si>
  <si>
    <t>1480</t>
  </si>
  <si>
    <t>石黒　和子</t>
  </si>
  <si>
    <t>ｲｼｸﾞﾛｶｽﾞｺ</t>
  </si>
  <si>
    <t>36.01.01</t>
  </si>
  <si>
    <t>1523</t>
  </si>
  <si>
    <t>07.10.25</t>
  </si>
  <si>
    <t>1490</t>
  </si>
  <si>
    <t>05.07.18</t>
  </si>
  <si>
    <t>3060</t>
  </si>
  <si>
    <t>1550</t>
  </si>
  <si>
    <t>09.01.27</t>
  </si>
  <si>
    <t>1580</t>
  </si>
  <si>
    <t>加藤　璃乃</t>
  </si>
  <si>
    <t>ｶﾄｳﾘﾉ</t>
  </si>
  <si>
    <t>09.09.11</t>
  </si>
  <si>
    <t>1338</t>
  </si>
  <si>
    <t>01.06.13</t>
  </si>
  <si>
    <t>2035</t>
  </si>
  <si>
    <t>1583</t>
  </si>
  <si>
    <t>齋藤　朱磨</t>
  </si>
  <si>
    <t>ｻｲﾄｳｽﾏ</t>
  </si>
  <si>
    <t>09.06.28</t>
  </si>
  <si>
    <t>1519</t>
  </si>
  <si>
    <t>06.08.05</t>
  </si>
  <si>
    <t>1357</t>
  </si>
  <si>
    <t>01.10.06</t>
  </si>
  <si>
    <t>1565</t>
  </si>
  <si>
    <t>08.06.08</t>
  </si>
  <si>
    <t>1537</t>
  </si>
  <si>
    <t>07.12.17</t>
  </si>
  <si>
    <t>1411</t>
  </si>
  <si>
    <t>04.10.07</t>
  </si>
  <si>
    <t>1547</t>
  </si>
  <si>
    <t>08.09.13</t>
  </si>
  <si>
    <t>1468</t>
  </si>
  <si>
    <t>51.07.25</t>
  </si>
  <si>
    <t>1600</t>
  </si>
  <si>
    <t>須江　華菜</t>
  </si>
  <si>
    <t>ｽｴｶﾅ</t>
  </si>
  <si>
    <t>09.08.02</t>
  </si>
  <si>
    <t>1524</t>
  </si>
  <si>
    <t>08.01.18</t>
  </si>
  <si>
    <t>2033</t>
  </si>
  <si>
    <t>米沢第三中学</t>
  </si>
  <si>
    <t>1479</t>
  </si>
  <si>
    <t>06.06.23</t>
  </si>
  <si>
    <t>1559</t>
  </si>
  <si>
    <t>08.07.29</t>
  </si>
  <si>
    <t>米沢／米沢市</t>
  </si>
  <si>
    <t>性別欄（1又は2）と4桁のSAYコード欄へ入力すると正確に反映されます</t>
  </si>
  <si>
    <t>5012</t>
  </si>
  <si>
    <t>専修大学</t>
  </si>
  <si>
    <t>3006</t>
  </si>
  <si>
    <t>安部寿喜矢</t>
  </si>
  <si>
    <t>ｱﾍﾞｼﾞｭｷﾔ</t>
  </si>
  <si>
    <t>11.01.26</t>
  </si>
  <si>
    <t>3011</t>
  </si>
  <si>
    <t>五十嵐昴琉</t>
  </si>
  <si>
    <t>09.11.03</t>
  </si>
  <si>
    <t>伊藤孝一郎</t>
  </si>
  <si>
    <t>09.04.15</t>
  </si>
  <si>
    <t>2995</t>
  </si>
  <si>
    <t>岩崎　太郎</t>
  </si>
  <si>
    <t>ｲﾜｻｷﾀﾛｳ</t>
  </si>
  <si>
    <t>10.01.03</t>
  </si>
  <si>
    <t>3013</t>
  </si>
  <si>
    <t>歌丸　大晴</t>
  </si>
  <si>
    <t>ｳﾀﾏﾙﾀｲｾｲ</t>
  </si>
  <si>
    <t>11.01.24</t>
  </si>
  <si>
    <t>3018</t>
  </si>
  <si>
    <t>遠藤　伊吹</t>
  </si>
  <si>
    <t>ｴﾝﾄﾞｳｲﾌﾞｷ</t>
  </si>
  <si>
    <t>大西　克仁</t>
  </si>
  <si>
    <t>ｵｵﾆｼﾖｼﾋﾄ</t>
  </si>
  <si>
    <t>64.02.02</t>
  </si>
  <si>
    <t>3000</t>
  </si>
  <si>
    <t>小座間　向</t>
  </si>
  <si>
    <t>ｵｻﾞﾏｺｳ</t>
  </si>
  <si>
    <t>2063</t>
  </si>
  <si>
    <t>蔵王第一中学</t>
  </si>
  <si>
    <t>3017</t>
  </si>
  <si>
    <t>加藤　義真</t>
  </si>
  <si>
    <t>ｶﾄｳﾖｼﾅｵ</t>
  </si>
  <si>
    <t>3007</t>
  </si>
  <si>
    <t>桐生　那杜</t>
  </si>
  <si>
    <t>ｷﾘｭｳﾅﾅﾄ</t>
  </si>
  <si>
    <t>10.07.07</t>
  </si>
  <si>
    <t>2999</t>
  </si>
  <si>
    <t>小松　永和</t>
  </si>
  <si>
    <t>ｺﾏﾂﾄﾜ</t>
  </si>
  <si>
    <t>10.12.17</t>
  </si>
  <si>
    <t>齋藤　楓雅</t>
  </si>
  <si>
    <t>10.10.27</t>
  </si>
  <si>
    <t>ｼﾀﾗｿｳﾀﾞｲ</t>
  </si>
  <si>
    <t>10.08.30</t>
  </si>
  <si>
    <t>ｼﾀﾗﾕｳﾀﾛｳ</t>
  </si>
  <si>
    <t>07.05.08</t>
  </si>
  <si>
    <t>柴田　璃久</t>
  </si>
  <si>
    <t>ｼﾊﾞﾀﾘｸ</t>
  </si>
  <si>
    <t>10.11.21</t>
  </si>
  <si>
    <t>2634</t>
  </si>
  <si>
    <t>鈴木　利一</t>
  </si>
  <si>
    <t>ｽｽﾞｷﾄｼｶｽﾞ</t>
  </si>
  <si>
    <t>70.04.16</t>
  </si>
  <si>
    <t>4017</t>
  </si>
  <si>
    <t>東北電力山形</t>
  </si>
  <si>
    <t>3001</t>
  </si>
  <si>
    <t>高橋　一綺</t>
  </si>
  <si>
    <t>ﾀｶﾊｼｲﾂｷ</t>
  </si>
  <si>
    <t>09.08.11</t>
  </si>
  <si>
    <t>3024</t>
  </si>
  <si>
    <t>高橋　皇汰</t>
  </si>
  <si>
    <t>ﾀｶﾊｼｺｳﾀ</t>
  </si>
  <si>
    <t>09.04.10</t>
  </si>
  <si>
    <t>3019</t>
  </si>
  <si>
    <t>武田　琥冴</t>
  </si>
  <si>
    <t>ﾀｹﾀﾞｺｳｶﾞ</t>
  </si>
  <si>
    <t>11.01.25</t>
  </si>
  <si>
    <t>2085</t>
  </si>
  <si>
    <t>金井中学</t>
  </si>
  <si>
    <t>1625</t>
  </si>
  <si>
    <t>阿部みのり</t>
  </si>
  <si>
    <t>ｱﾍﾞﾐﾉﾘ</t>
  </si>
  <si>
    <t>10.01.15</t>
  </si>
  <si>
    <t>1626</t>
  </si>
  <si>
    <t>大西　啓子</t>
  </si>
  <si>
    <t>ｵｵﾆｼｹｲｺ</t>
  </si>
  <si>
    <t>58.04.18</t>
  </si>
  <si>
    <t>1622</t>
  </si>
  <si>
    <t>勝見　　圭</t>
  </si>
  <si>
    <t>ｶﾂﾐｹｲ</t>
  </si>
  <si>
    <t>05.11.30</t>
  </si>
  <si>
    <t>1612</t>
  </si>
  <si>
    <t>齋藤　磨蕗</t>
  </si>
  <si>
    <t>ｻｲﾄｳﾏﾛ</t>
  </si>
  <si>
    <t>11.03.22</t>
  </si>
  <si>
    <t>1617</t>
  </si>
  <si>
    <t>渋谷　美嘉　</t>
  </si>
  <si>
    <t>ｼﾌﾞﾔﾐｶ</t>
  </si>
  <si>
    <t>11.01.06</t>
  </si>
  <si>
    <t>1614</t>
  </si>
  <si>
    <t>牧　妃麻里</t>
  </si>
  <si>
    <t>ﾏｷﾋﾏﾘ</t>
  </si>
  <si>
    <t>10.07.12</t>
  </si>
  <si>
    <t>5006</t>
  </si>
  <si>
    <t>明治大学</t>
  </si>
  <si>
    <t>5014</t>
  </si>
  <si>
    <t>日本大学</t>
  </si>
  <si>
    <t>齋藤　和樹</t>
  </si>
  <si>
    <t>2114</t>
  </si>
  <si>
    <t>高畠中学校</t>
  </si>
  <si>
    <t>5050</t>
  </si>
  <si>
    <t>星槎大学</t>
  </si>
  <si>
    <t>新舘　実仁</t>
  </si>
  <si>
    <t>ｲﾄｳｺｳｲﾁﾛｳ</t>
  </si>
  <si>
    <t>ｻｲﾄｳﾌｳｶﾞ</t>
  </si>
  <si>
    <t>ｲｶﾗｼｽﾊﾞﾙ</t>
  </si>
  <si>
    <t>10.07.16</t>
  </si>
  <si>
    <t>3027</t>
  </si>
  <si>
    <t>佐藤　颯汰</t>
  </si>
  <si>
    <t>ｻﾄｳｿｳﾀ</t>
  </si>
  <si>
    <t>12.01.16</t>
  </si>
  <si>
    <t>3029</t>
  </si>
  <si>
    <t>横澤　蒼祐</t>
  </si>
  <si>
    <t>ﾖｺｻﾜｿｳｽｹ</t>
  </si>
  <si>
    <t>11.04.30</t>
  </si>
  <si>
    <t>3030</t>
  </si>
  <si>
    <t>菊地　透瑚</t>
  </si>
  <si>
    <t>ｷｸﾁﾄｳｺﾞ</t>
  </si>
  <si>
    <t>11.07.12</t>
  </si>
  <si>
    <t>3031</t>
  </si>
  <si>
    <t>相澤　怜英</t>
  </si>
  <si>
    <t>ｱｲｻﾜﾘｮｳﾀ</t>
  </si>
  <si>
    <t>11.08.06</t>
  </si>
  <si>
    <t>3032</t>
  </si>
  <si>
    <t>齋藤　風河</t>
  </si>
  <si>
    <t>12.03.15</t>
  </si>
  <si>
    <t>小林　千紘</t>
  </si>
  <si>
    <t>ｺﾊﾞﾔｼﾁﾋﾛ</t>
  </si>
  <si>
    <t>11.12.07</t>
  </si>
  <si>
    <t>3035</t>
  </si>
  <si>
    <t>阿部　柊哉</t>
  </si>
  <si>
    <t>ｱﾍﾞﾄｳﾔ</t>
  </si>
  <si>
    <t>12.01.15</t>
  </si>
  <si>
    <t>3036</t>
  </si>
  <si>
    <t>井上幸太郎</t>
  </si>
  <si>
    <t>ｲﾉｳｴｺｳﾀﾛｳ</t>
  </si>
  <si>
    <t>63.12.28</t>
  </si>
  <si>
    <t>3037</t>
  </si>
  <si>
    <t>田村　大輝</t>
  </si>
  <si>
    <t>ﾀﾑﾗﾀｲｷ</t>
  </si>
  <si>
    <t>3039</t>
  </si>
  <si>
    <t>新田　蒼空</t>
  </si>
  <si>
    <t>ﾆｯﾀｿﾗ</t>
  </si>
  <si>
    <t>11.08.12</t>
  </si>
  <si>
    <t>3042</t>
  </si>
  <si>
    <t>渋谷　亮仁</t>
  </si>
  <si>
    <t>ｼﾌﾞﾔﾘｮｳﾄ</t>
  </si>
  <si>
    <t>12.01.10</t>
  </si>
  <si>
    <t>秋保　一路</t>
  </si>
  <si>
    <t>11.07.19</t>
  </si>
  <si>
    <t>3047</t>
  </si>
  <si>
    <t>大野　璃空</t>
  </si>
  <si>
    <t>11.10.02</t>
  </si>
  <si>
    <t>3049</t>
  </si>
  <si>
    <t>長岡　　珀</t>
  </si>
  <si>
    <t>ﾅｶﾞｵｶﾊｸ</t>
  </si>
  <si>
    <t>11.05.24</t>
  </si>
  <si>
    <t>3050</t>
  </si>
  <si>
    <t>土田　海翔</t>
  </si>
  <si>
    <t>ﾂﾁﾀﾞｶｲﾄ</t>
  </si>
  <si>
    <t>11.07.11</t>
  </si>
  <si>
    <t>3053</t>
  </si>
  <si>
    <t>佐藤　蓮玖</t>
  </si>
  <si>
    <t>ｻﾄｳﾊｽｸ</t>
  </si>
  <si>
    <t>11.06.08</t>
  </si>
  <si>
    <t>3054</t>
  </si>
  <si>
    <t>今田　源智</t>
  </si>
  <si>
    <t>ｺﾝﾀｹﾞﾝﾁ</t>
  </si>
  <si>
    <t>11.08.26</t>
  </si>
  <si>
    <t>1631</t>
  </si>
  <si>
    <t>安食　歩音</t>
  </si>
  <si>
    <t>ｱｼﾞｷｱﾉﾝ</t>
  </si>
  <si>
    <t>11.09.13</t>
  </si>
  <si>
    <t>1506</t>
  </si>
  <si>
    <t>阿部　　栞</t>
  </si>
  <si>
    <t>ｱﾍﾞｼｵﾘ</t>
  </si>
  <si>
    <t>06.03.30</t>
  </si>
  <si>
    <t>1634</t>
  </si>
  <si>
    <t>阿部みこと</t>
  </si>
  <si>
    <t>ｱﾍﾞﾐｺﾄ</t>
  </si>
  <si>
    <t>11.08.25</t>
  </si>
  <si>
    <t>1640</t>
  </si>
  <si>
    <t>五十嵐琉那</t>
  </si>
  <si>
    <t>ｲｶﾗｼﾙﾅ</t>
  </si>
  <si>
    <t>11.10.20</t>
  </si>
  <si>
    <t>5022</t>
  </si>
  <si>
    <t>青森大学</t>
  </si>
  <si>
    <t>1641</t>
  </si>
  <si>
    <t>金野　陽菜</t>
  </si>
  <si>
    <t>ｺﾝﾉﾋﾅ</t>
  </si>
  <si>
    <t>12.03.19</t>
  </si>
  <si>
    <t>1629</t>
  </si>
  <si>
    <t>櫻井ありす</t>
  </si>
  <si>
    <t>ｻｸﾗｲｱﾘｽ</t>
  </si>
  <si>
    <t>5013</t>
  </si>
  <si>
    <t>東北福祉大学</t>
  </si>
  <si>
    <t>1644</t>
  </si>
  <si>
    <t>須江　彩琴</t>
  </si>
  <si>
    <t>ｽｴｱｺ</t>
  </si>
  <si>
    <t>11.12.16</t>
  </si>
  <si>
    <t>1633</t>
  </si>
  <si>
    <t>清野　心花</t>
  </si>
  <si>
    <t>ｾｲﾉｺｺﾅ</t>
  </si>
  <si>
    <t>11.08.28</t>
  </si>
  <si>
    <t>1642</t>
  </si>
  <si>
    <t>田中　舞子</t>
  </si>
  <si>
    <t>ﾀﾅｶﾏｺ</t>
  </si>
  <si>
    <t>11.05.14</t>
  </si>
  <si>
    <t>1643</t>
  </si>
  <si>
    <t>中西　梨佳</t>
  </si>
  <si>
    <t>ﾅｶﾆｼﾘｶ</t>
  </si>
  <si>
    <t>79.11.24</t>
  </si>
  <si>
    <t>1639</t>
  </si>
  <si>
    <t>野口　彩巴</t>
  </si>
  <si>
    <t>ﾉｸﾞﾁｲﾛﾊ</t>
  </si>
  <si>
    <t>12.03.06</t>
  </si>
  <si>
    <t>1628</t>
  </si>
  <si>
    <t>渡部　一咲</t>
  </si>
  <si>
    <t>ﾜﾀﾅﾍﾞｲｻｷ</t>
  </si>
  <si>
    <t>12.03.28</t>
  </si>
  <si>
    <t>種目</t>
  </si>
  <si>
    <t>鶴岡工業高校</t>
  </si>
  <si>
    <t>もがみJrS.T</t>
  </si>
  <si>
    <t>尾花沢JrAL</t>
  </si>
  <si>
    <t>08.09.23</t>
  </si>
  <si>
    <t>2082</t>
  </si>
  <si>
    <t>米沢第七中</t>
  </si>
  <si>
    <t>ｱｷﾎｲﾁﾛ</t>
  </si>
  <si>
    <t>ｵｵﾉﾘｸｳ</t>
  </si>
  <si>
    <t>3059</t>
  </si>
  <si>
    <t>土屋　倖祐</t>
  </si>
  <si>
    <t>ﾂﾁﾔｺｳｽｹ</t>
  </si>
  <si>
    <t>12.03.08</t>
  </si>
  <si>
    <t>鈴木　武尊</t>
  </si>
  <si>
    <t>ｽｽﾞｷﾎﾀｶ</t>
  </si>
  <si>
    <t>11.09.22</t>
  </si>
  <si>
    <t>3063</t>
  </si>
  <si>
    <t>大内　慶介</t>
  </si>
  <si>
    <t>ｵｵｳﾁｹｲｽｹ</t>
  </si>
  <si>
    <t>05.07.10</t>
  </si>
  <si>
    <t>3064</t>
  </si>
  <si>
    <t>峯岸　　陽</t>
  </si>
  <si>
    <t>ﾐﾈｷﾞｼﾊﾙ</t>
  </si>
  <si>
    <t>06.01.17</t>
  </si>
  <si>
    <t>3069</t>
  </si>
  <si>
    <t>武田龍之介</t>
  </si>
  <si>
    <t>ﾀｹﾀﾞﾘｭｳﾉｽｹ</t>
  </si>
  <si>
    <t>12.10.20</t>
  </si>
  <si>
    <t>3070</t>
  </si>
  <si>
    <t>佐藤　海杜</t>
  </si>
  <si>
    <t>ｻﾄｳｶｲﾄ</t>
  </si>
  <si>
    <t>12.08.18</t>
  </si>
  <si>
    <t>3071</t>
  </si>
  <si>
    <t>小川　竜司</t>
  </si>
  <si>
    <t>ｵｶﾞﾜﾘｭｳｼﾞ</t>
  </si>
  <si>
    <t>06.02.28</t>
  </si>
  <si>
    <t>3072</t>
  </si>
  <si>
    <t>杉田　開斗</t>
  </si>
  <si>
    <t>ｽｷﾞﾀｶｲﾄ</t>
  </si>
  <si>
    <t>06.02.04</t>
  </si>
  <si>
    <t>3073</t>
  </si>
  <si>
    <t>佐藤　裕人</t>
  </si>
  <si>
    <t>ｻﾄｳﾋﾛﾄ</t>
  </si>
  <si>
    <t>03.06.16</t>
  </si>
  <si>
    <t>3074</t>
  </si>
  <si>
    <t>遠藤　龍生</t>
  </si>
  <si>
    <t>ｴﾝﾄﾞｳﾘｭｳｾｲ</t>
  </si>
  <si>
    <t>12.06.12</t>
  </si>
  <si>
    <t>3075</t>
  </si>
  <si>
    <t>中澤　　燦</t>
  </si>
  <si>
    <t>ﾅｶｻﾞﾜｱｷﾗ</t>
  </si>
  <si>
    <t>12.06.13</t>
  </si>
  <si>
    <t>3076</t>
  </si>
  <si>
    <t>相田　陵太</t>
  </si>
  <si>
    <t>ｱｲﾀﾘｮｳﾀ</t>
  </si>
  <si>
    <t>11.12.01</t>
  </si>
  <si>
    <t>3077</t>
  </si>
  <si>
    <t>ﾀｷｻﾞﾜｾｲｼﾛｳ</t>
  </si>
  <si>
    <t>12.04.28</t>
  </si>
  <si>
    <t>3081</t>
  </si>
  <si>
    <t>大津　博翔</t>
  </si>
  <si>
    <t>ｵｵﾂﾋﾛﾄ</t>
  </si>
  <si>
    <t>11.07.18</t>
  </si>
  <si>
    <t>2012</t>
  </si>
  <si>
    <t>天童第一中学</t>
  </si>
  <si>
    <t>3083</t>
  </si>
  <si>
    <t>渡部　紅龍</t>
  </si>
  <si>
    <t>ﾜﾀﾅﾍﾞｸﾘｭｳ</t>
  </si>
  <si>
    <t>12.09.13</t>
  </si>
  <si>
    <t>3084</t>
  </si>
  <si>
    <t>佐藤　伶耶</t>
  </si>
  <si>
    <t>ｻﾄｳﾚｲﾔ</t>
  </si>
  <si>
    <t>02.05.16</t>
  </si>
  <si>
    <t>3085</t>
  </si>
  <si>
    <t>高橋　一那</t>
  </si>
  <si>
    <t>ﾀｶﾊｼｶｽﾞﾅ</t>
  </si>
  <si>
    <t>11.12.22</t>
  </si>
  <si>
    <t>3086</t>
  </si>
  <si>
    <t>牧　　大稀</t>
  </si>
  <si>
    <t>ﾏｷﾀｲｷ</t>
  </si>
  <si>
    <t>岩本　晴義</t>
  </si>
  <si>
    <t>ｲﾜﾓﾄﾊﾙﾖｼ</t>
  </si>
  <si>
    <t>13.03.21</t>
  </si>
  <si>
    <t>3092</t>
  </si>
  <si>
    <t>鈴木稀葉瑠</t>
  </si>
  <si>
    <t>ｽｽﾞｷｷﾊﾙ</t>
  </si>
  <si>
    <t>12.08.31</t>
  </si>
  <si>
    <t>3095</t>
  </si>
  <si>
    <t>山中　陽向</t>
  </si>
  <si>
    <t>ﾔﾏﾅｶﾋﾅﾀ</t>
  </si>
  <si>
    <t>10.10.12</t>
  </si>
  <si>
    <t>2038</t>
  </si>
  <si>
    <t>長井北中学</t>
  </si>
  <si>
    <t>2043</t>
  </si>
  <si>
    <t>金山中学</t>
  </si>
  <si>
    <t>08.07.31</t>
  </si>
  <si>
    <t>2069</t>
  </si>
  <si>
    <t>酒田第三中学</t>
  </si>
  <si>
    <t>1645</t>
  </si>
  <si>
    <t>渋谷　麻緒</t>
  </si>
  <si>
    <t>ｼﾌﾞﾔﾏｵ</t>
  </si>
  <si>
    <t>12.07.29</t>
  </si>
  <si>
    <t>1646</t>
  </si>
  <si>
    <t>小笠原詞葉</t>
  </si>
  <si>
    <t>ｵｶﾞｻﾜﾗｺﾄﾊ</t>
  </si>
  <si>
    <t>13.01.05</t>
  </si>
  <si>
    <t>1647</t>
  </si>
  <si>
    <t>横山　陽菜</t>
  </si>
  <si>
    <t>ﾖｺﾔﾏﾋﾅ</t>
  </si>
  <si>
    <t>05.09.09</t>
  </si>
  <si>
    <t>1651</t>
  </si>
  <si>
    <t>吉田　梓乃</t>
  </si>
  <si>
    <t>ﾖｼﾀﾞｼﾉ</t>
  </si>
  <si>
    <t>05.07.02</t>
  </si>
  <si>
    <t>1652</t>
  </si>
  <si>
    <t>山下りこぼ</t>
  </si>
  <si>
    <t>ﾔﾏｼﾀﾘｺﾎﾞ</t>
  </si>
  <si>
    <t>05.07.23</t>
  </si>
  <si>
    <t>1654</t>
  </si>
  <si>
    <t>志賀　　愛</t>
  </si>
  <si>
    <t>ｼｶﾞｱｲ</t>
  </si>
  <si>
    <t>10.02.23</t>
  </si>
  <si>
    <t>1655</t>
  </si>
  <si>
    <t>岩崎　文音</t>
  </si>
  <si>
    <t>ｲﾜｻｷﾓﾈ</t>
  </si>
  <si>
    <t>12.05.21</t>
  </si>
  <si>
    <t>1656</t>
  </si>
  <si>
    <t>後藤　彩心</t>
  </si>
  <si>
    <t>ｺﾞﾄｳｱｺ</t>
  </si>
  <si>
    <t>11.09.20</t>
  </si>
  <si>
    <t>1657</t>
  </si>
  <si>
    <t>本間　ねね</t>
  </si>
  <si>
    <t>ﾎﾝﾏﾈﾈ</t>
  </si>
  <si>
    <t>12.03.09</t>
  </si>
  <si>
    <t>1659</t>
  </si>
  <si>
    <t>梅木　天寧</t>
  </si>
  <si>
    <t>ｳﾒｷｱﾏﾈ</t>
  </si>
  <si>
    <t>12.04.03</t>
  </si>
  <si>
    <t>1660</t>
  </si>
  <si>
    <t>小林亜弥莉</t>
  </si>
  <si>
    <t>ｺﾊﾞﾔｼｱﾐﾘ</t>
  </si>
  <si>
    <t>13.01.06</t>
  </si>
  <si>
    <t>1663</t>
  </si>
  <si>
    <t>株木　　葵</t>
  </si>
  <si>
    <t>ｶﾌﾞｷｱｵｲ</t>
  </si>
  <si>
    <t>00.08.19</t>
  </si>
  <si>
    <t>4068</t>
  </si>
  <si>
    <t>肘折スキー</t>
  </si>
  <si>
    <t>1361</t>
  </si>
  <si>
    <t>唐澤　咲紀</t>
  </si>
  <si>
    <t>ｶﾗｻﾜｻｷ</t>
  </si>
  <si>
    <t>01.06.03</t>
  </si>
  <si>
    <t>5053</t>
  </si>
  <si>
    <t>武庫川女子大</t>
  </si>
  <si>
    <t>2120</t>
  </si>
  <si>
    <t>鶴岡第二中</t>
  </si>
  <si>
    <t>2003</t>
  </si>
  <si>
    <t>山形第三中学</t>
  </si>
  <si>
    <t>5002</t>
  </si>
  <si>
    <t>青山学院大学</t>
  </si>
  <si>
    <t>1665</t>
  </si>
  <si>
    <t>斉藤　來南</t>
  </si>
  <si>
    <t>ｻｲﾄｳﾗﾅ</t>
  </si>
  <si>
    <t>12.04.25</t>
  </si>
  <si>
    <t>1667</t>
  </si>
  <si>
    <t>小関　莉乃</t>
  </si>
  <si>
    <t>ｺｾｷﾘﾉ</t>
  </si>
  <si>
    <t>06.11.29</t>
  </si>
  <si>
    <t>米沢工業高校</t>
  </si>
  <si>
    <t>1668</t>
  </si>
  <si>
    <t>ｵｻﾞﾏｻﾔｶ</t>
  </si>
  <si>
    <t>13.03.25</t>
  </si>
  <si>
    <t>1669</t>
  </si>
  <si>
    <t>阿部　遥月</t>
  </si>
  <si>
    <t>ｱﾍﾞﾊﾙﾅ</t>
  </si>
  <si>
    <t>13.11.28</t>
  </si>
  <si>
    <t>1671</t>
  </si>
  <si>
    <t>秋保　夏鈴</t>
  </si>
  <si>
    <t>ｱｷﾎｶﾘﾝ</t>
  </si>
  <si>
    <t>13.08.07</t>
  </si>
  <si>
    <t>1672</t>
  </si>
  <si>
    <t>阿部　彩花</t>
  </si>
  <si>
    <t>ｱﾍﾞｻﾔｶ</t>
  </si>
  <si>
    <t>13.10.08</t>
  </si>
  <si>
    <t>1673</t>
  </si>
  <si>
    <t>白井　佐和</t>
  </si>
  <si>
    <t>ｼﾗｲｻﾜ</t>
  </si>
  <si>
    <t>13.05.29</t>
  </si>
  <si>
    <t>1675</t>
  </si>
  <si>
    <t>大場　　雫</t>
  </si>
  <si>
    <t>ｵｵﾊﾞｼｽﾞｸ</t>
  </si>
  <si>
    <t>13.12.19</t>
  </si>
  <si>
    <t>1676</t>
  </si>
  <si>
    <t>齋藤　夏帆</t>
  </si>
  <si>
    <t>ｻｲﾄｳｶﾎ</t>
  </si>
  <si>
    <t>13.06.19</t>
  </si>
  <si>
    <t>1677</t>
  </si>
  <si>
    <t>田口　海羽</t>
  </si>
  <si>
    <t>ﾀｸﾞﾁﾐｳ</t>
  </si>
  <si>
    <t>1678</t>
  </si>
  <si>
    <t>工藤　楓華</t>
  </si>
  <si>
    <t>ｸﾄﾞｳﾌｳｶ</t>
  </si>
  <si>
    <t>12.03.21</t>
  </si>
  <si>
    <t>1679</t>
  </si>
  <si>
    <t>佐藤　舞優</t>
  </si>
  <si>
    <t>ｻﾄｳﾏﾕ</t>
  </si>
  <si>
    <t>14.02.08</t>
  </si>
  <si>
    <t>1680</t>
  </si>
  <si>
    <t>青木　歩未</t>
  </si>
  <si>
    <t>ｱｵｷｱﾕﾐ</t>
  </si>
  <si>
    <t>13.05.26</t>
  </si>
  <si>
    <t>1681</t>
  </si>
  <si>
    <t>大山　　蘭　　</t>
  </si>
  <si>
    <t>ｵｵﾔﾏﾗﾝ</t>
  </si>
  <si>
    <t>12.05.09</t>
  </si>
  <si>
    <t>ｻﾝﾀﾞｰﾎﾞﾙﾄSC</t>
  </si>
  <si>
    <t>2650</t>
  </si>
  <si>
    <t>岸　　裕基</t>
  </si>
  <si>
    <t>ｷｼﾕｳｷ</t>
  </si>
  <si>
    <t>03.08.26</t>
  </si>
  <si>
    <t>4061</t>
  </si>
  <si>
    <t>尾花沢スキー</t>
  </si>
  <si>
    <t>10.06.21</t>
  </si>
  <si>
    <t>3021</t>
  </si>
  <si>
    <t>金子　來獅</t>
  </si>
  <si>
    <t>ｶﾈｺﾗｲｼﾞｭ</t>
  </si>
  <si>
    <t>10.08.31</t>
  </si>
  <si>
    <t>2009</t>
  </si>
  <si>
    <t>上山南中学</t>
  </si>
  <si>
    <t>瀧澤正志郎</t>
  </si>
  <si>
    <t>3096</t>
  </si>
  <si>
    <t>難波　颯大</t>
  </si>
  <si>
    <t>ﾅﾝﾊﾞｿｳﾀ</t>
  </si>
  <si>
    <t>12.08.06</t>
  </si>
  <si>
    <t>3100</t>
  </si>
  <si>
    <t>大山　　蓮</t>
  </si>
  <si>
    <t>ｵｵﾔﾏﾚﾝ</t>
  </si>
  <si>
    <t>3102</t>
  </si>
  <si>
    <t>池田康汰郎</t>
  </si>
  <si>
    <t>ｲｹﾀﾞｺｳﾀﾛｳ</t>
  </si>
  <si>
    <t>10.05.20</t>
  </si>
  <si>
    <t>3103</t>
  </si>
  <si>
    <t>渡会　寛介</t>
  </si>
  <si>
    <t>ﾜﾀﾗｲｶﾝｽｹ</t>
  </si>
  <si>
    <t>3104</t>
  </si>
  <si>
    <t>武田　龍弥</t>
  </si>
  <si>
    <t>ﾀｹﾀﾞﾘｭｳﾔ</t>
  </si>
  <si>
    <t>12.01.11</t>
  </si>
  <si>
    <t>3105</t>
  </si>
  <si>
    <t>八鍬　　傑</t>
  </si>
  <si>
    <t>ﾔｸﾜｽｸﾞﾙ</t>
  </si>
  <si>
    <t>12.05.28</t>
  </si>
  <si>
    <t>3106</t>
  </si>
  <si>
    <t>半澤　　旭</t>
  </si>
  <si>
    <t>ﾊﾝｻﾞﾜｱｻﾋ</t>
  </si>
  <si>
    <t>13.04.24</t>
  </si>
  <si>
    <t>3107</t>
  </si>
  <si>
    <t>高橋　季那</t>
  </si>
  <si>
    <t>ﾀｶﾊｼﾄｷﾅ</t>
  </si>
  <si>
    <t>13.11.13</t>
  </si>
  <si>
    <t>3108</t>
  </si>
  <si>
    <t>高橋　侑那</t>
  </si>
  <si>
    <t>ﾀｶﾊｼﾕｳﾅ</t>
  </si>
  <si>
    <t>3109</t>
  </si>
  <si>
    <t>齋藤　　楽</t>
  </si>
  <si>
    <t>ｻｲﾄｳｶﾞｸ</t>
  </si>
  <si>
    <t>13.12.18</t>
  </si>
  <si>
    <t>3110</t>
  </si>
  <si>
    <t>齋藤　達磨</t>
  </si>
  <si>
    <t>ｻｲﾄｳﾀﾂﾏ</t>
  </si>
  <si>
    <t>14.03.11</t>
  </si>
  <si>
    <t>3111</t>
  </si>
  <si>
    <t>後藤　煌也</t>
  </si>
  <si>
    <t>ｺﾞﾄｳｺｳﾔ</t>
  </si>
  <si>
    <t>10.08.03</t>
  </si>
  <si>
    <t>3112</t>
  </si>
  <si>
    <t>3113</t>
  </si>
  <si>
    <t>大類　輝翔</t>
  </si>
  <si>
    <t>ｵｵﾙｲｱｷﾄ</t>
  </si>
  <si>
    <t>13.05.16</t>
  </si>
  <si>
    <t>3114</t>
  </si>
  <si>
    <t>笹原　孝太</t>
  </si>
  <si>
    <t>ｻｻﾊﾗｺｳﾀ</t>
  </si>
  <si>
    <t>14.05.16</t>
  </si>
  <si>
    <t>3116</t>
  </si>
  <si>
    <t>茶谷　秀羽</t>
  </si>
  <si>
    <t>ﾁｬﾀﾆｼｭｳﾊ</t>
  </si>
  <si>
    <t>06.09.24</t>
  </si>
  <si>
    <t>3117</t>
  </si>
  <si>
    <t>高橋　颯太</t>
  </si>
  <si>
    <t>ﾀｶﾊｼｿｳﾀ</t>
  </si>
  <si>
    <t>06.05.08</t>
  </si>
  <si>
    <t>3118</t>
  </si>
  <si>
    <t>小関　凰雅</t>
  </si>
  <si>
    <t>ｺｾｷｵｳｶﾞ</t>
  </si>
  <si>
    <t>11.06.21</t>
  </si>
  <si>
    <t>3119</t>
  </si>
  <si>
    <t>清野　瑛人</t>
  </si>
  <si>
    <t>ｾｲﾉｴｲﾄ</t>
  </si>
  <si>
    <t>13.10.01</t>
  </si>
  <si>
    <t>3120</t>
  </si>
  <si>
    <t>小野　敬新</t>
  </si>
  <si>
    <t>ｵﾉｹｲｼﾝ</t>
  </si>
  <si>
    <t>13.12.20</t>
  </si>
  <si>
    <t>3121</t>
  </si>
  <si>
    <t>三上　玖我</t>
  </si>
  <si>
    <t>ﾐｶﾐｸｳｶﾞ</t>
  </si>
  <si>
    <t>07.01.31</t>
  </si>
  <si>
    <t>2065</t>
  </si>
  <si>
    <t>山形五中学</t>
  </si>
  <si>
    <t>小座間　爽</t>
  </si>
  <si>
    <t>07.01.05</t>
  </si>
  <si>
    <t>1682</t>
  </si>
  <si>
    <t>齋藤　千尋</t>
  </si>
  <si>
    <t>ｻｲﾄｳﾁﾋﾛ</t>
  </si>
  <si>
    <t>1683</t>
  </si>
  <si>
    <t>歌丸　心美</t>
  </si>
  <si>
    <t>ｳﾀﾏﾙｺｺﾐ</t>
  </si>
  <si>
    <t>12.12.12</t>
  </si>
  <si>
    <t>1684</t>
  </si>
  <si>
    <t>近藤　　陽</t>
  </si>
  <si>
    <t>ｺﾝﾄﾞｳｱｷﾗ</t>
  </si>
  <si>
    <t>14.07.19</t>
  </si>
  <si>
    <t>1685</t>
  </si>
  <si>
    <t>鈴口　真央</t>
  </si>
  <si>
    <t>ｽｽﾞｸﾞﾁﾏｵ</t>
  </si>
  <si>
    <t>07.07.20</t>
  </si>
  <si>
    <t>1686</t>
  </si>
  <si>
    <t>坂田　　結</t>
  </si>
  <si>
    <t>ｻｶﾀﾕｲ</t>
  </si>
  <si>
    <t>07.12.04</t>
  </si>
  <si>
    <t>1687</t>
  </si>
  <si>
    <t>Coonber Ellie</t>
  </si>
  <si>
    <t>ｸｰﾝﾊﾞｰｴﾘｰ</t>
  </si>
  <si>
    <t>08.01.04</t>
  </si>
  <si>
    <t>1688</t>
  </si>
  <si>
    <t>本間こころ</t>
  </si>
  <si>
    <t>ﾎﾝﾏｺｺﾛ</t>
  </si>
  <si>
    <t>14.04.09</t>
  </si>
  <si>
    <t>1689</t>
  </si>
  <si>
    <t>熊谷　美桜</t>
  </si>
  <si>
    <t>ｸﾏｶﾞｲﾐｵ</t>
  </si>
  <si>
    <t>14.04.28</t>
  </si>
  <si>
    <t>1690</t>
  </si>
  <si>
    <t>歌丸　心春</t>
  </si>
  <si>
    <t>ｳﾀﾏﾙｺﾊﾙ</t>
  </si>
  <si>
    <t>15.03.03</t>
  </si>
  <si>
    <t>1691</t>
  </si>
  <si>
    <t>吉田　京生</t>
  </si>
  <si>
    <t>ﾖｼﾀﾞｹｲ</t>
  </si>
  <si>
    <t>15.01.03</t>
  </si>
  <si>
    <t>1692</t>
  </si>
  <si>
    <t>阿部ましろ</t>
  </si>
  <si>
    <t>ｱﾍﾞﾏｼﾛ</t>
  </si>
  <si>
    <t>14.07.09</t>
  </si>
  <si>
    <t>1693</t>
  </si>
  <si>
    <t>山中　丹瑚</t>
  </si>
  <si>
    <t>ﾔﾏﾅｶﾆｺ</t>
  </si>
  <si>
    <t>12.08.16</t>
  </si>
  <si>
    <t>1694</t>
  </si>
  <si>
    <t>早坂　朱織</t>
  </si>
  <si>
    <t>ﾊﾔｻｶｱｷﾗ</t>
  </si>
  <si>
    <t>14.02.14</t>
  </si>
  <si>
    <t>1695</t>
  </si>
  <si>
    <t>百瀬　杏珠</t>
  </si>
  <si>
    <t>ﾓﾓｾｱﾝｼﾞｭ</t>
  </si>
  <si>
    <t>14.11.11</t>
  </si>
  <si>
    <t>1696</t>
  </si>
  <si>
    <t>牧　あかり</t>
  </si>
  <si>
    <t>ﾏｷｱｶﾘ</t>
  </si>
  <si>
    <t>15.02.19</t>
  </si>
  <si>
    <t>1697</t>
  </si>
  <si>
    <t>横澤　碧彩</t>
  </si>
  <si>
    <t>ﾖｺｻﾜｱｵｲ</t>
  </si>
  <si>
    <t>14.09.20</t>
  </si>
  <si>
    <t>1698</t>
  </si>
  <si>
    <t>諏訪部未央</t>
  </si>
  <si>
    <t>ｽﾜﾍﾞﾐｵ</t>
  </si>
  <si>
    <t>14.05.31</t>
  </si>
  <si>
    <t>1699</t>
  </si>
  <si>
    <t>丸藤　璃乃</t>
  </si>
  <si>
    <t>ｶﾞﾝﾄﾞｳﾘﾉ</t>
  </si>
  <si>
    <t>.01.30</t>
  </si>
  <si>
    <t>1700</t>
  </si>
  <si>
    <t>宮澤　莉央</t>
  </si>
  <si>
    <t>ﾐﾔｻﾞﾜﾘｵ</t>
  </si>
  <si>
    <t>01.05.10</t>
  </si>
  <si>
    <t>米沢興譲館高</t>
  </si>
  <si>
    <t>2998</t>
  </si>
  <si>
    <t>中澤　慧士</t>
  </si>
  <si>
    <t>ﾅｶｻﾞﾜｹｲｼ</t>
  </si>
  <si>
    <t>97.05.19</t>
  </si>
  <si>
    <t>1997</t>
  </si>
  <si>
    <t>2110</t>
  </si>
  <si>
    <t>鳥海八幡中</t>
  </si>
  <si>
    <t>設樂優太郎</t>
  </si>
  <si>
    <t>設樂　奏大</t>
  </si>
  <si>
    <t>2022</t>
  </si>
  <si>
    <t>豊浦中学</t>
  </si>
  <si>
    <t>2081</t>
  </si>
  <si>
    <t>赤湯中学</t>
  </si>
  <si>
    <t>1126</t>
  </si>
  <si>
    <t>ZAO S4</t>
  </si>
  <si>
    <t>2048</t>
  </si>
  <si>
    <t>山形第七中学</t>
  </si>
  <si>
    <t>00.07.24</t>
  </si>
  <si>
    <t>2037</t>
  </si>
  <si>
    <t>長井南中学</t>
  </si>
  <si>
    <t>3122</t>
  </si>
  <si>
    <t>石井　貴悠</t>
  </si>
  <si>
    <t>ｲｼｲﾀｶﾊﾙ</t>
  </si>
  <si>
    <t>12.04.24</t>
  </si>
  <si>
    <t>3123</t>
  </si>
  <si>
    <t>伊勢　隼人</t>
  </si>
  <si>
    <t>ｲｾﾊﾔﾄ　　</t>
  </si>
  <si>
    <t>88.02.10</t>
  </si>
  <si>
    <t>4064</t>
  </si>
  <si>
    <t>最上町スキー</t>
  </si>
  <si>
    <t>3124</t>
  </si>
  <si>
    <t>藤田　舜輝</t>
  </si>
  <si>
    <t>ﾌｼﾞﾀｼｭﾝｷ</t>
  </si>
  <si>
    <t>07.05.13</t>
  </si>
  <si>
    <t>3125</t>
  </si>
  <si>
    <t>松浦晴尚朗</t>
  </si>
  <si>
    <t>ﾏﾂｳﾗﾊﾙﾅｵ</t>
  </si>
  <si>
    <t>07.05.20</t>
  </si>
  <si>
    <t>3126</t>
  </si>
  <si>
    <t>新井　蔵人</t>
  </si>
  <si>
    <t>ｱﾗｲｸﾗﾄ</t>
  </si>
  <si>
    <t>07.10.01</t>
  </si>
  <si>
    <t>3127</t>
  </si>
  <si>
    <t>高橋　丈琉</t>
  </si>
  <si>
    <t>ﾀｶﾊｼﾀｹﾙ</t>
  </si>
  <si>
    <t>14.07.02</t>
  </si>
  <si>
    <t>3128</t>
  </si>
  <si>
    <t>悪七　竜弥</t>
  </si>
  <si>
    <t>ｱｸｼﾁﾘｭｳﾔ</t>
  </si>
  <si>
    <t>14.10.14</t>
  </si>
  <si>
    <t>3129</t>
  </si>
  <si>
    <t>松田　智暉</t>
  </si>
  <si>
    <t>ﾏﾂﾀﾞﾄﾓｷ</t>
  </si>
  <si>
    <t>14.04.08</t>
  </si>
  <si>
    <t>3130</t>
  </si>
  <si>
    <t>佐藤　優真</t>
  </si>
  <si>
    <t>ｻﾄｳﾕｳﾏ</t>
  </si>
  <si>
    <t>14.07.14</t>
  </si>
  <si>
    <t>3131</t>
  </si>
  <si>
    <t>今田　裕慈</t>
  </si>
  <si>
    <t>ｺﾝﾀﾕｳｼﾞ</t>
  </si>
  <si>
    <t>14.11.26</t>
  </si>
  <si>
    <t>3132</t>
  </si>
  <si>
    <t>渡部　時生</t>
  </si>
  <si>
    <t>ﾜﾀﾅﾍﾞﾄｷｵ</t>
  </si>
  <si>
    <t>12.50.1</t>
  </si>
  <si>
    <t>3133</t>
  </si>
  <si>
    <t>山口　翼希</t>
  </si>
  <si>
    <t>ﾔﾏｸﾞﾁﾂﾊﾞｻ</t>
  </si>
  <si>
    <t>14.05.29</t>
  </si>
  <si>
    <t>3134</t>
  </si>
  <si>
    <t>齋藤　飛羽</t>
  </si>
  <si>
    <t>ｻｲﾄｳﾄﾜ</t>
  </si>
  <si>
    <t>12.10.08</t>
  </si>
  <si>
    <t>3135</t>
  </si>
  <si>
    <t>阿部　賢翔</t>
  </si>
  <si>
    <t>ｱﾍﾞｹﾝﾄ</t>
  </si>
  <si>
    <t>14.06.11</t>
  </si>
  <si>
    <t>3136</t>
  </si>
  <si>
    <t>本間　心太</t>
  </si>
  <si>
    <t>ﾎﾝﾏｼﾝﾀ</t>
  </si>
  <si>
    <t>15.02.21</t>
  </si>
  <si>
    <t>3137</t>
  </si>
  <si>
    <t>関　健太郎</t>
  </si>
  <si>
    <t>ｾｷｹﾝﾀﾛｳ</t>
  </si>
  <si>
    <t>48.01.19</t>
  </si>
  <si>
    <t>3138</t>
  </si>
  <si>
    <t>安食　羽琉</t>
  </si>
  <si>
    <t>ｱｼﾞｷﾊﾙ</t>
  </si>
  <si>
    <t>14.03.25</t>
  </si>
  <si>
    <t>3139</t>
  </si>
  <si>
    <t>武田　柊真</t>
  </si>
  <si>
    <t>ﾀｹﾀﾞﾄｳﾏ</t>
  </si>
  <si>
    <t>14.12.16</t>
  </si>
  <si>
    <t>3140</t>
  </si>
  <si>
    <t>伊藤　　馴</t>
  </si>
  <si>
    <t>ｲﾄｳｼｭﾝ</t>
  </si>
  <si>
    <t>15.02.20</t>
  </si>
  <si>
    <t>3141</t>
  </si>
  <si>
    <t>藤戸　唯心</t>
  </si>
  <si>
    <t>ﾌｼﾞﾄﾕｲｼﾝ</t>
  </si>
  <si>
    <t>14.09.03</t>
  </si>
  <si>
    <t>3142</t>
  </si>
  <si>
    <t>石山　丈尊</t>
  </si>
  <si>
    <t>ｲｼﾔﾏﾀｹﾙ</t>
  </si>
  <si>
    <t>14.06.18</t>
  </si>
  <si>
    <t>3143</t>
  </si>
  <si>
    <t>根津　一颯</t>
  </si>
  <si>
    <t>ﾈﾂｲｯｻ</t>
  </si>
  <si>
    <t>14.09.23</t>
  </si>
  <si>
    <t>3144</t>
  </si>
  <si>
    <t>稲葉　瑛隆</t>
  </si>
  <si>
    <t>ｲﾅﾊﾞｱｷﾀｶ</t>
  </si>
  <si>
    <t>14.11.07</t>
  </si>
  <si>
    <t>3145</t>
  </si>
  <si>
    <t>丹野　　慧</t>
  </si>
  <si>
    <t>ﾀﾝﾉｹｲ</t>
  </si>
  <si>
    <t>07.08.18</t>
  </si>
  <si>
    <t>3146</t>
  </si>
  <si>
    <t>五十嵐　玄</t>
  </si>
  <si>
    <t>ｲｶﾞﾗｼｹﾞﾝ</t>
  </si>
  <si>
    <t>93.12.27</t>
  </si>
  <si>
    <t>3147</t>
  </si>
  <si>
    <t>高木　柊吾</t>
  </si>
  <si>
    <t>ﾀｶｷﾞﾄｳｺﾞ</t>
  </si>
  <si>
    <t>01.11.29</t>
  </si>
  <si>
    <t>3148</t>
  </si>
  <si>
    <t>小関　吉也</t>
  </si>
  <si>
    <t>ｺｾｷｷﾁﾔ</t>
  </si>
  <si>
    <t>54.12.15</t>
  </si>
  <si>
    <t>3149</t>
  </si>
  <si>
    <t>中澤　　宝</t>
  </si>
  <si>
    <t>ﾅｶｻﾞﾜﾀｶﾗ</t>
  </si>
  <si>
    <t>15.04.24</t>
  </si>
  <si>
    <t>第45回 蔵王ジュニアジャイアントスラローム大会</t>
  </si>
  <si>
    <t>第45回 蔵王ジュニア総合スキー大会アルペンスラローム</t>
  </si>
  <si>
    <t>第40回五色カップＧＳＬ大会</t>
  </si>
  <si>
    <t>2024 最上少年スキー大会　GS</t>
  </si>
  <si>
    <t>2024 最上少年スキー大会　SL</t>
  </si>
  <si>
    <t>N-POINT RACE 第46回山形県ジュニア・ジャイアントスラローム大会</t>
  </si>
  <si>
    <t>※大会NO.2に関しては、SAYポイント対象外レースですが、エントリーについてはこちらのフォームを使用してください。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</si>
</sst>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m/dd"/>
    <numFmt numFmtId="180" formatCode="0.0"/>
    <numFmt numFmtId="181" formatCode="0.00_ "/>
    <numFmt numFmtId="182" formatCode="000000"/>
    <numFmt numFmtId="183" formatCode="General;;"/>
    <numFmt numFmtId="184" formatCode="yy\-mm\-dd"/>
    <numFmt numFmtId="185" formatCode="m/d;@"/>
    <numFmt numFmtId="186" formatCode="m/d"/>
    <numFmt numFmtId="187" formatCode="0.0_ "/>
    <numFmt numFmtId="188" formatCode="#,##0.0;[Red]\-#,##0.0"/>
    <numFmt numFmtId="189" formatCode="[&lt;=999]000;[&lt;=9999]000\-00;000\-0000"/>
    <numFmt numFmtId="190" formatCode="m&quot;月&quot;d&quot;日&quot;;@"/>
    <numFmt numFmtId="191" formatCode="m&quot;月&quot;d&quot;日&quot;&quot;現在&quot;"/>
    <numFmt numFmtId="192" formatCode="mmm\-yyyy"/>
    <numFmt numFmtId="193" formatCode="[$-411]ge\.m\.d;@"/>
    <numFmt numFmtId="194" formatCode="yyyy/m/d;@"/>
    <numFmt numFmtId="195" formatCode="m&quot;月&quot;d&quot;日&quot;\(aaa\)"/>
    <numFmt numFmtId="196" formatCode="\(aaa\)"/>
    <numFmt numFmtId="197" formatCode="yyyy&quot;年&quot;m&quot;月&quot;d&quot;日&quot;;@"/>
    <numFmt numFmtId="198" formatCode="0000000"/>
    <numFmt numFmtId="199" formatCode="000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69">
    <font>
      <sz val="11"/>
      <name val="ＭＳ Ｐゴシック"/>
      <family val="3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ＭＳ ゴシック"/>
      <family val="3"/>
    </font>
    <font>
      <sz val="14"/>
      <name val="Arial"/>
      <family val="2"/>
    </font>
    <font>
      <b/>
      <i/>
      <sz val="9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8"/>
      <name val="ＭＳ ゴシック"/>
      <family val="3"/>
    </font>
    <font>
      <sz val="8.5"/>
      <name val="ＭＳ ゴシック"/>
      <family val="3"/>
    </font>
    <font>
      <sz val="8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HG丸ｺﾞｼｯｸM-PRO"/>
      <family val="3"/>
    </font>
    <font>
      <sz val="9"/>
      <color indexed="9"/>
      <name val="Arial"/>
      <family val="2"/>
    </font>
    <font>
      <sz val="11"/>
      <name val="ＭＳ 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9"/>
      <name val="Arial"/>
      <family val="2"/>
    </font>
    <font>
      <sz val="11"/>
      <color indexed="9"/>
      <name val="ＭＳ Ｐゴシック"/>
      <family val="3"/>
    </font>
    <font>
      <b/>
      <i/>
      <sz val="14"/>
      <color indexed="9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tted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30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3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30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30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0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30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3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30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30" fillId="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30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27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27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27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27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27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27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27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2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27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27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27" fillId="2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27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36" borderId="1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3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40" borderId="3" applyNumberFormat="0" applyFont="0" applyAlignment="0" applyProtection="0"/>
    <xf numFmtId="0" fontId="30" fillId="41" borderId="4" applyNumberFormat="0" applyFont="0" applyAlignment="0" applyProtection="0"/>
    <xf numFmtId="0" fontId="30" fillId="41" borderId="4" applyNumberFormat="0" applyFont="0" applyAlignment="0" applyProtection="0"/>
    <xf numFmtId="0" fontId="30" fillId="41" borderId="4" applyNumberFormat="0" applyFont="0" applyAlignment="0" applyProtection="0"/>
    <xf numFmtId="0" fontId="34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35" fillId="3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36" fillId="43" borderId="7" applyNumberFormat="0" applyAlignment="0" applyProtection="0"/>
    <xf numFmtId="0" fontId="56" fillId="44" borderId="8" applyNumberFormat="0" applyAlignment="0" applyProtection="0"/>
    <xf numFmtId="0" fontId="56" fillId="44" borderId="8" applyNumberFormat="0" applyAlignment="0" applyProtection="0"/>
    <xf numFmtId="0" fontId="56" fillId="44" borderId="8" applyNumberFormat="0" applyAlignment="0" applyProtection="0"/>
    <xf numFmtId="0" fontId="3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39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40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42" fillId="43" borderId="17" applyNumberFormat="0" applyAlignment="0" applyProtection="0"/>
    <xf numFmtId="0" fontId="62" fillId="44" borderId="18" applyNumberFormat="0" applyAlignment="0" applyProtection="0"/>
    <xf numFmtId="0" fontId="62" fillId="44" borderId="18" applyNumberFormat="0" applyAlignment="0" applyProtection="0"/>
    <xf numFmtId="0" fontId="62" fillId="44" borderId="18" applyNumberFormat="0" applyAlignment="0" applyProtection="0"/>
    <xf numFmtId="0" fontId="4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8" borderId="7" applyNumberFormat="0" applyAlignment="0" applyProtection="0"/>
    <xf numFmtId="0" fontId="64" fillId="45" borderId="8" applyNumberFormat="0" applyAlignment="0" applyProtection="0"/>
    <xf numFmtId="0" fontId="64" fillId="45" borderId="8" applyNumberFormat="0" applyAlignment="0" applyProtection="0"/>
    <xf numFmtId="0" fontId="64" fillId="45" borderId="8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5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6" fillId="0" borderId="19" xfId="0" applyFont="1" applyBorder="1" applyAlignment="1">
      <alignment horizontal="centerContinuous" vertical="top" shrinkToFi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vertical="center" shrinkToFit="1"/>
    </xf>
    <xf numFmtId="2" fontId="14" fillId="0" borderId="29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0" borderId="32" xfId="0" applyFont="1" applyBorder="1" applyAlignment="1">
      <alignment horizontal="centerContinuous" vertical="center" shrinkToFit="1"/>
    </xf>
    <xf numFmtId="0" fontId="7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49" fontId="22" fillId="47" borderId="43" xfId="0" applyNumberFormat="1" applyFont="1" applyFill="1" applyBorder="1" applyAlignment="1" applyProtection="1">
      <alignment horizontal="center" vertical="center" shrinkToFit="1"/>
      <protection locked="0"/>
    </xf>
    <xf numFmtId="49" fontId="22" fillId="47" borderId="44" xfId="0" applyNumberFormat="1" applyFont="1" applyFill="1" applyBorder="1" applyAlignment="1" applyProtection="1">
      <alignment horizontal="center" vertical="center" shrinkToFit="1"/>
      <protection locked="0"/>
    </xf>
    <xf numFmtId="49" fontId="22" fillId="47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47" borderId="30" xfId="0" applyFill="1" applyBorder="1" applyAlignment="1">
      <alignment horizontal="centerContinuous"/>
    </xf>
    <xf numFmtId="0" fontId="10" fillId="47" borderId="30" xfId="0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wrapText="1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>
      <alignment horizontal="center" vertical="center" shrinkToFit="1"/>
    </xf>
    <xf numFmtId="181" fontId="21" fillId="48" borderId="38" xfId="0" applyNumberFormat="1" applyFont="1" applyFill="1" applyBorder="1" applyAlignment="1">
      <alignment horizontal="center" vertical="center" wrapText="1"/>
    </xf>
    <xf numFmtId="181" fontId="21" fillId="48" borderId="30" xfId="0" applyNumberFormat="1" applyFont="1" applyFill="1" applyBorder="1" applyAlignment="1">
      <alignment horizontal="center" vertical="center" wrapText="1"/>
    </xf>
    <xf numFmtId="181" fontId="21" fillId="48" borderId="39" xfId="0" applyNumberFormat="1" applyFont="1" applyFill="1" applyBorder="1" applyAlignment="1">
      <alignment horizontal="center" vertical="center" wrapText="1"/>
    </xf>
    <xf numFmtId="181" fontId="23" fillId="48" borderId="3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182" fontId="0" fillId="0" borderId="0" xfId="0" applyNumberFormat="1" applyAlignment="1">
      <alignment/>
    </xf>
    <xf numFmtId="0" fontId="27" fillId="49" borderId="0" xfId="0" applyFont="1" applyFill="1" applyAlignment="1">
      <alignment horizontal="centerContinuous"/>
    </xf>
    <xf numFmtId="0" fontId="28" fillId="49" borderId="0" xfId="0" applyFont="1" applyFill="1" applyAlignment="1">
      <alignment horizontal="centerContinuous" vertical="top" wrapText="1"/>
    </xf>
    <xf numFmtId="183" fontId="26" fillId="49" borderId="0" xfId="0" applyNumberFormat="1" applyFont="1" applyFill="1" applyAlignment="1">
      <alignment horizontal="centerContinuous" vertical="top" wrapText="1"/>
    </xf>
    <xf numFmtId="0" fontId="1" fillId="0" borderId="5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6" fillId="0" borderId="32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 wrapText="1"/>
    </xf>
    <xf numFmtId="0" fontId="6" fillId="0" borderId="52" xfId="0" applyFont="1" applyBorder="1" applyAlignment="1">
      <alignment horizontal="centerContinuous" vertical="center" wrapText="1"/>
    </xf>
    <xf numFmtId="0" fontId="6" fillId="0" borderId="53" xfId="0" applyFont="1" applyBorder="1" applyAlignment="1">
      <alignment horizontal="centerContinuous" vertical="center" wrapText="1"/>
    </xf>
    <xf numFmtId="0" fontId="10" fillId="0" borderId="54" xfId="0" applyFont="1" applyBorder="1" applyAlignment="1">
      <alignment horizontal="centerContinuous" vertical="center" wrapText="1"/>
    </xf>
    <xf numFmtId="0" fontId="10" fillId="0" borderId="55" xfId="0" applyFont="1" applyBorder="1" applyAlignment="1">
      <alignment horizontal="centerContinuous" vertical="center" wrapText="1"/>
    </xf>
    <xf numFmtId="0" fontId="10" fillId="0" borderId="56" xfId="0" applyFont="1" applyBorder="1" applyAlignment="1">
      <alignment horizontal="centerContinuous" vertical="center" wrapText="1"/>
    </xf>
    <xf numFmtId="0" fontId="20" fillId="0" borderId="32" xfId="0" applyFont="1" applyBorder="1" applyAlignment="1">
      <alignment horizontal="centerContinuous" vertical="center" shrinkToFit="1"/>
    </xf>
    <xf numFmtId="0" fontId="20" fillId="0" borderId="0" xfId="0" applyFont="1" applyBorder="1" applyAlignment="1">
      <alignment horizontal="centerContinuous" vertical="center" shrinkToFit="1"/>
    </xf>
    <xf numFmtId="0" fontId="20" fillId="0" borderId="19" xfId="0" applyFont="1" applyBorder="1" applyAlignment="1">
      <alignment horizontal="centerContinuous" vertical="center" shrinkToFit="1"/>
    </xf>
    <xf numFmtId="184" fontId="0" fillId="0" borderId="0" xfId="0" applyNumberFormat="1" applyAlignment="1">
      <alignment/>
    </xf>
    <xf numFmtId="0" fontId="1" fillId="0" borderId="38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4" fontId="1" fillId="0" borderId="38" xfId="0" applyNumberFormat="1" applyFont="1" applyBorder="1" applyAlignment="1">
      <alignment horizontal="center" vertical="center" shrinkToFit="1"/>
    </xf>
    <xf numFmtId="181" fontId="1" fillId="48" borderId="38" xfId="0" applyNumberFormat="1" applyFont="1" applyFill="1" applyBorder="1" applyAlignment="1">
      <alignment horizontal="center" vertical="center" shrinkToFit="1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184" fontId="1" fillId="0" borderId="30" xfId="0" applyNumberFormat="1" applyFont="1" applyBorder="1" applyAlignment="1">
      <alignment horizontal="center" vertical="center" shrinkToFit="1"/>
    </xf>
    <xf numFmtId="181" fontId="1" fillId="48" borderId="30" xfId="0" applyNumberFormat="1" applyFont="1" applyFill="1" applyBorder="1" applyAlignment="1">
      <alignment horizontal="center" vertical="center" shrinkToFit="1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184" fontId="1" fillId="0" borderId="39" xfId="0" applyNumberFormat="1" applyFont="1" applyBorder="1" applyAlignment="1">
      <alignment horizontal="center" vertical="center" shrinkToFit="1"/>
    </xf>
    <xf numFmtId="181" fontId="1" fillId="48" borderId="39" xfId="0" applyNumberFormat="1" applyFont="1" applyFill="1" applyBorder="1" applyAlignment="1">
      <alignment horizontal="center" vertical="center" shrinkToFit="1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0" fillId="48" borderId="30" xfId="0" applyFont="1" applyFill="1" applyBorder="1" applyAlignment="1">
      <alignment horizont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" fillId="47" borderId="5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7" fillId="0" borderId="42" xfId="0" applyFont="1" applyBorder="1" applyAlignment="1">
      <alignment vertical="center" shrinkToFit="1"/>
    </xf>
    <xf numFmtId="0" fontId="46" fillId="0" borderId="0" xfId="0" applyFont="1" applyAlignment="1">
      <alignment/>
    </xf>
    <xf numFmtId="195" fontId="7" fillId="48" borderId="62" xfId="0" applyNumberFormat="1" applyFont="1" applyFill="1" applyBorder="1" applyAlignment="1" applyProtection="1">
      <alignment horizontal="center" vertical="center"/>
      <protection locked="0"/>
    </xf>
    <xf numFmtId="195" fontId="7" fillId="48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Font="1" applyBorder="1" applyAlignment="1">
      <alignment horizontal="center" vertical="center" wrapText="1"/>
    </xf>
    <xf numFmtId="0" fontId="29" fillId="0" borderId="52" xfId="0" applyFont="1" applyBorder="1" applyAlignment="1">
      <alignment vertical="top" wrapText="1"/>
    </xf>
    <xf numFmtId="196" fontId="7" fillId="48" borderId="65" xfId="0" applyNumberFormat="1" applyFont="1" applyFill="1" applyBorder="1" applyAlignment="1" applyProtection="1">
      <alignment horizontal="right" vertical="center" indent="1"/>
      <protection locked="0"/>
    </xf>
    <xf numFmtId="197" fontId="7" fillId="48" borderId="65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0" xfId="0" applyNumberFormat="1" applyAlignment="1">
      <alignment/>
    </xf>
    <xf numFmtId="186" fontId="0" fillId="0" borderId="30" xfId="0" applyNumberFormat="1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0" xfId="0" applyFont="1" applyBorder="1" applyAlignment="1">
      <alignment vertical="center" shrinkToFit="1"/>
    </xf>
    <xf numFmtId="1" fontId="66" fillId="0" borderId="0" xfId="0" applyNumberFormat="1" applyFont="1" applyAlignment="1">
      <alignment vertical="center"/>
    </xf>
    <xf numFmtId="2" fontId="66" fillId="0" borderId="0" xfId="0" applyNumberFormat="1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5" xfId="0" applyBorder="1" applyAlignment="1">
      <alignment horizontal="center" vertical="center" shrinkToFit="1"/>
    </xf>
    <xf numFmtId="186" fontId="0" fillId="0" borderId="55" xfId="0" applyNumberFormat="1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86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86" fontId="67" fillId="0" borderId="0" xfId="0" applyNumberFormat="1" applyFont="1" applyBorder="1" applyAlignment="1">
      <alignment horizontal="center" vertical="center" shrinkToFit="1"/>
    </xf>
    <xf numFmtId="0" fontId="67" fillId="0" borderId="0" xfId="0" applyFont="1" applyBorder="1" applyAlignment="1">
      <alignment shrinkToFit="1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1" fontId="49" fillId="0" borderId="0" xfId="181" applyNumberFormat="1" applyAlignment="1">
      <alignment horizontal="right" vertical="center"/>
      <protection/>
    </xf>
    <xf numFmtId="1" fontId="49" fillId="0" borderId="0" xfId="181" applyNumberFormat="1">
      <alignment vertical="center"/>
      <protection/>
    </xf>
    <xf numFmtId="2" fontId="49" fillId="0" borderId="0" xfId="181" applyNumberFormat="1">
      <alignment vertical="center"/>
      <protection/>
    </xf>
    <xf numFmtId="0" fontId="49" fillId="0" borderId="0" xfId="181">
      <alignment vertical="center"/>
      <protection/>
    </xf>
    <xf numFmtId="182" fontId="66" fillId="0" borderId="0" xfId="0" applyNumberFormat="1" applyFont="1" applyAlignment="1">
      <alignment vertical="center"/>
    </xf>
    <xf numFmtId="182" fontId="66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/>
    </xf>
    <xf numFmtId="1" fontId="6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2" fontId="66" fillId="0" borderId="0" xfId="0" applyNumberFormat="1" applyFont="1" applyFill="1" applyAlignment="1">
      <alignment vertical="center"/>
    </xf>
    <xf numFmtId="184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 shrinkToFit="1"/>
    </xf>
    <xf numFmtId="2" fontId="66" fillId="5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55" xfId="0" applyFont="1" applyBorder="1" applyAlignment="1">
      <alignment vertical="center"/>
    </xf>
    <xf numFmtId="2" fontId="0" fillId="50" borderId="0" xfId="0" applyNumberFormat="1" applyFill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7" fillId="47" borderId="26" xfId="0" applyFont="1" applyFill="1" applyBorder="1" applyAlignment="1" applyProtection="1">
      <alignment horizontal="left" vertical="center" shrinkToFit="1"/>
      <protection locked="0"/>
    </xf>
    <xf numFmtId="0" fontId="7" fillId="47" borderId="66" xfId="0" applyFont="1" applyFill="1" applyBorder="1" applyAlignment="1" applyProtection="1">
      <alignment horizontal="left" vertical="center" shrinkToFit="1"/>
      <protection locked="0"/>
    </xf>
    <xf numFmtId="0" fontId="7" fillId="47" borderId="27" xfId="0" applyFont="1" applyFill="1" applyBorder="1" applyAlignment="1" applyProtection="1">
      <alignment horizontal="left" vertical="center" shrinkToFit="1"/>
      <protection locked="0"/>
    </xf>
    <xf numFmtId="0" fontId="7" fillId="47" borderId="67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top"/>
    </xf>
    <xf numFmtId="0" fontId="13" fillId="0" borderId="59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47" fillId="0" borderId="68" xfId="0" applyFont="1" applyBorder="1" applyAlignment="1">
      <alignment horizontal="center" vertical="center" shrinkToFit="1"/>
    </xf>
    <xf numFmtId="0" fontId="47" fillId="0" borderId="69" xfId="0" applyFont="1" applyBorder="1" applyAlignment="1">
      <alignment horizontal="center" vertical="center" shrinkToFit="1"/>
    </xf>
    <xf numFmtId="0" fontId="47" fillId="0" borderId="70" xfId="0" applyFont="1" applyBorder="1" applyAlignment="1">
      <alignment horizontal="center" vertical="center" shrinkToFit="1"/>
    </xf>
    <xf numFmtId="0" fontId="1" fillId="0" borderId="5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9" fillId="47" borderId="20" xfId="0" applyFont="1" applyFill="1" applyBorder="1" applyAlignment="1" applyProtection="1">
      <alignment horizontal="center" vertical="center" wrapText="1"/>
      <protection locked="0"/>
    </xf>
    <xf numFmtId="0" fontId="1" fillId="47" borderId="21" xfId="0" applyFont="1" applyFill="1" applyBorder="1" applyAlignment="1" applyProtection="1">
      <alignment horizontal="center" vertical="center" wrapText="1"/>
      <protection locked="0"/>
    </xf>
    <xf numFmtId="0" fontId="1" fillId="47" borderId="72" xfId="0" applyFont="1" applyFill="1" applyBorder="1" applyAlignment="1" applyProtection="1">
      <alignment horizontal="center" vertical="center" wrapText="1"/>
      <protection locked="0"/>
    </xf>
    <xf numFmtId="0" fontId="1" fillId="47" borderId="22" xfId="0" applyFont="1" applyFill="1" applyBorder="1" applyAlignment="1" applyProtection="1">
      <alignment horizontal="center" vertical="center" wrapText="1"/>
      <protection locked="0"/>
    </xf>
    <xf numFmtId="0" fontId="1" fillId="47" borderId="0" xfId="0" applyFont="1" applyFill="1" applyBorder="1" applyAlignment="1" applyProtection="1">
      <alignment horizontal="center" vertical="center" wrapText="1"/>
      <protection locked="0"/>
    </xf>
    <xf numFmtId="0" fontId="1" fillId="47" borderId="19" xfId="0" applyFont="1" applyFill="1" applyBorder="1" applyAlignment="1" applyProtection="1">
      <alignment horizontal="center" vertical="center" wrapText="1"/>
      <protection locked="0"/>
    </xf>
    <xf numFmtId="0" fontId="1" fillId="47" borderId="73" xfId="0" applyFont="1" applyFill="1" applyBorder="1" applyAlignment="1" applyProtection="1">
      <alignment horizontal="center" vertical="center" wrapText="1"/>
      <protection locked="0"/>
    </xf>
    <xf numFmtId="0" fontId="1" fillId="47" borderId="74" xfId="0" applyFont="1" applyFill="1" applyBorder="1" applyAlignment="1" applyProtection="1">
      <alignment horizontal="center" vertical="center" wrapText="1"/>
      <protection locked="0"/>
    </xf>
    <xf numFmtId="0" fontId="1" fillId="47" borderId="53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9" fillId="0" borderId="68" xfId="0" applyFont="1" applyBorder="1" applyAlignment="1" applyProtection="1">
      <alignment horizontal="left" vertical="top" wrapText="1"/>
      <protection locked="0"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7" fillId="47" borderId="75" xfId="0" applyFont="1" applyFill="1" applyBorder="1" applyAlignment="1" applyProtection="1">
      <alignment horizontal="center" vertical="center"/>
      <protection locked="0"/>
    </xf>
    <xf numFmtId="0" fontId="7" fillId="47" borderId="55" xfId="0" applyFont="1" applyFill="1" applyBorder="1" applyAlignment="1" applyProtection="1">
      <alignment horizontal="center" vertical="center"/>
      <protection locked="0"/>
    </xf>
    <xf numFmtId="0" fontId="7" fillId="47" borderId="56" xfId="0" applyFont="1" applyFill="1" applyBorder="1" applyAlignment="1" applyProtection="1">
      <alignment horizontal="center" vertical="center"/>
      <protection locked="0"/>
    </xf>
    <xf numFmtId="0" fontId="7" fillId="47" borderId="73" xfId="0" applyFont="1" applyFill="1" applyBorder="1" applyAlignment="1" applyProtection="1">
      <alignment horizontal="center" vertical="center"/>
      <protection locked="0"/>
    </xf>
    <xf numFmtId="0" fontId="7" fillId="47" borderId="74" xfId="0" applyFont="1" applyFill="1" applyBorder="1" applyAlignment="1" applyProtection="1">
      <alignment horizontal="center" vertical="center"/>
      <protection locked="0"/>
    </xf>
    <xf numFmtId="0" fontId="7" fillId="47" borderId="53" xfId="0" applyFont="1" applyFill="1" applyBorder="1" applyAlignment="1" applyProtection="1">
      <alignment horizontal="center" vertical="center"/>
      <protection locked="0"/>
    </xf>
    <xf numFmtId="0" fontId="7" fillId="47" borderId="76" xfId="0" applyFont="1" applyFill="1" applyBorder="1" applyAlignment="1" applyProtection="1">
      <alignment horizontal="center" vertical="center"/>
      <protection locked="0"/>
    </xf>
    <xf numFmtId="0" fontId="7" fillId="47" borderId="77" xfId="0" applyFont="1" applyFill="1" applyBorder="1" applyAlignment="1" applyProtection="1">
      <alignment horizontal="center" vertical="center"/>
      <protection locked="0"/>
    </xf>
    <xf numFmtId="179" fontId="1" fillId="47" borderId="62" xfId="0" applyNumberFormat="1" applyFont="1" applyFill="1" applyBorder="1" applyAlignment="1" applyProtection="1">
      <alignment horizontal="center" vertical="center" wrapText="1"/>
      <protection locked="0"/>
    </xf>
    <xf numFmtId="179" fontId="1" fillId="47" borderId="65" xfId="0" applyNumberFormat="1" applyFont="1" applyFill="1" applyBorder="1" applyAlignment="1" applyProtection="1">
      <alignment horizontal="center" vertical="center" wrapText="1"/>
      <protection locked="0"/>
    </xf>
    <xf numFmtId="179" fontId="1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47" borderId="26" xfId="0" applyFont="1" applyFill="1" applyBorder="1" applyAlignment="1" applyProtection="1">
      <alignment horizontal="left" vertical="center" wrapText="1"/>
      <protection locked="0"/>
    </xf>
    <xf numFmtId="0" fontId="7" fillId="47" borderId="78" xfId="0" applyFont="1" applyFill="1" applyBorder="1" applyAlignment="1" applyProtection="1">
      <alignment horizontal="left" vertical="center" wrapText="1"/>
      <protection locked="0"/>
    </xf>
    <xf numFmtId="0" fontId="7" fillId="47" borderId="79" xfId="0" applyFont="1" applyFill="1" applyBorder="1" applyAlignment="1" applyProtection="1">
      <alignment horizontal="left" vertical="center" wrapText="1"/>
      <protection locked="0"/>
    </xf>
    <xf numFmtId="0" fontId="7" fillId="47" borderId="27" xfId="0" applyFont="1" applyFill="1" applyBorder="1" applyAlignment="1" applyProtection="1">
      <alignment horizontal="left" vertical="center" wrapText="1"/>
      <protection locked="0"/>
    </xf>
    <xf numFmtId="0" fontId="7" fillId="47" borderId="80" xfId="0" applyFont="1" applyFill="1" applyBorder="1" applyAlignment="1" applyProtection="1">
      <alignment horizontal="left" vertical="center" wrapText="1"/>
      <protection locked="0"/>
    </xf>
    <xf numFmtId="0" fontId="7" fillId="47" borderId="81" xfId="0" applyFont="1" applyFill="1" applyBorder="1" applyAlignment="1" applyProtection="1">
      <alignment horizontal="left" vertical="center" wrapText="1"/>
      <protection locked="0"/>
    </xf>
    <xf numFmtId="0" fontId="1" fillId="47" borderId="28" xfId="0" applyFont="1" applyFill="1" applyBorder="1" applyAlignment="1" applyProtection="1">
      <alignment horizontal="left" vertical="center" wrapText="1"/>
      <protection locked="0"/>
    </xf>
    <xf numFmtId="0" fontId="1" fillId="47" borderId="82" xfId="0" applyFont="1" applyFill="1" applyBorder="1" applyAlignment="1" applyProtection="1">
      <alignment horizontal="left" vertical="center" wrapText="1"/>
      <protection locked="0"/>
    </xf>
    <xf numFmtId="0" fontId="1" fillId="47" borderId="83" xfId="0" applyFont="1" applyFill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3" fillId="0" borderId="58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wrapText="1"/>
    </xf>
    <xf numFmtId="0" fontId="1" fillId="0" borderId="28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71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9" fillId="47" borderId="84" xfId="0" applyFont="1" applyFill="1" applyBorder="1" applyAlignment="1" applyProtection="1">
      <alignment horizontal="center" vertical="center" wrapText="1"/>
      <protection locked="0"/>
    </xf>
    <xf numFmtId="0" fontId="9" fillId="47" borderId="85" xfId="0" applyFont="1" applyFill="1" applyBorder="1" applyAlignment="1" applyProtection="1">
      <alignment horizontal="center" vertical="center" wrapText="1"/>
      <protection locked="0"/>
    </xf>
    <xf numFmtId="0" fontId="9" fillId="47" borderId="86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" fillId="47" borderId="28" xfId="0" applyFont="1" applyFill="1" applyBorder="1" applyAlignment="1" applyProtection="1">
      <alignment vertical="center"/>
      <protection locked="0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7" fillId="47" borderId="26" xfId="0" applyFont="1" applyFill="1" applyBorder="1" applyAlignment="1" applyProtection="1">
      <alignment horizontal="center" vertical="center" shrinkToFit="1"/>
      <protection locked="0"/>
    </xf>
    <xf numFmtId="0" fontId="7" fillId="47" borderId="66" xfId="0" applyFont="1" applyFill="1" applyBorder="1" applyAlignment="1" applyProtection="1">
      <alignment horizontal="center" vertical="center" shrinkToFit="1"/>
      <protection locked="0"/>
    </xf>
    <xf numFmtId="0" fontId="7" fillId="47" borderId="27" xfId="0" applyFont="1" applyFill="1" applyBorder="1" applyAlignment="1" applyProtection="1">
      <alignment horizontal="center" vertical="center" shrinkToFit="1"/>
      <protection locked="0"/>
    </xf>
    <xf numFmtId="0" fontId="7" fillId="47" borderId="67" xfId="0" applyFont="1" applyFill="1" applyBorder="1" applyAlignment="1" applyProtection="1">
      <alignment horizontal="center" vertical="center" shrinkToFit="1"/>
      <protection locked="0"/>
    </xf>
    <xf numFmtId="0" fontId="1" fillId="47" borderId="20" xfId="0" applyFont="1" applyFill="1" applyBorder="1" applyAlignment="1" applyProtection="1">
      <alignment horizontal="center" vertical="center" wrapText="1"/>
      <protection locked="0"/>
    </xf>
    <xf numFmtId="0" fontId="29" fillId="0" borderId="71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7" fillId="48" borderId="75" xfId="0" applyFont="1" applyFill="1" applyBorder="1" applyAlignment="1" applyProtection="1">
      <alignment horizontal="center" vertical="center" shrinkToFit="1"/>
      <protection locked="0"/>
    </xf>
    <xf numFmtId="0" fontId="0" fillId="48" borderId="55" xfId="0" applyFill="1" applyBorder="1" applyAlignment="1">
      <alignment horizontal="center" vertical="center" shrinkToFit="1"/>
    </xf>
    <xf numFmtId="0" fontId="0" fillId="48" borderId="56" xfId="0" applyFill="1" applyBorder="1" applyAlignment="1">
      <alignment horizontal="center" vertical="center" shrinkToFit="1"/>
    </xf>
    <xf numFmtId="0" fontId="0" fillId="48" borderId="73" xfId="0" applyFill="1" applyBorder="1" applyAlignment="1">
      <alignment horizontal="center" vertical="center" shrinkToFit="1"/>
    </xf>
    <xf numFmtId="0" fontId="0" fillId="48" borderId="74" xfId="0" applyFill="1" applyBorder="1" applyAlignment="1">
      <alignment horizontal="center" vertical="center" shrinkToFit="1"/>
    </xf>
    <xf numFmtId="0" fontId="0" fillId="48" borderId="53" xfId="0" applyFill="1" applyBorder="1" applyAlignment="1">
      <alignment horizontal="center" vertical="center" shrinkToFit="1"/>
    </xf>
    <xf numFmtId="0" fontId="0" fillId="48" borderId="76" xfId="0" applyFill="1" applyBorder="1" applyAlignment="1">
      <alignment horizontal="center" vertical="center" shrinkToFit="1"/>
    </xf>
    <xf numFmtId="0" fontId="0" fillId="48" borderId="77" xfId="0" applyFill="1" applyBorder="1" applyAlignment="1">
      <alignment horizontal="center" vertical="center" shrinkToFit="1"/>
    </xf>
    <xf numFmtId="0" fontId="7" fillId="47" borderId="27" xfId="0" applyFont="1" applyFill="1" applyBorder="1" applyAlignment="1" applyProtection="1">
      <alignment vertical="center"/>
      <protection locked="0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50" borderId="30" xfId="0" applyFill="1" applyBorder="1" applyAlignment="1">
      <alignment horizontal="center" vertical="center" wrapText="1" shrinkToFit="1"/>
    </xf>
    <xf numFmtId="0" fontId="0" fillId="50" borderId="30" xfId="0" applyFill="1" applyBorder="1" applyAlignment="1">
      <alignment horizontal="center" vertical="center" shrinkToFit="1"/>
    </xf>
    <xf numFmtId="0" fontId="48" fillId="0" borderId="0" xfId="0" applyFont="1" applyBorder="1" applyAlignment="1">
      <alignment horizontal="left" vertical="center"/>
    </xf>
  </cellXfs>
  <cellStyles count="17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標準 5" xfId="184"/>
    <cellStyle name="Followed Hyperlink" xfId="185"/>
    <cellStyle name="良い" xfId="186"/>
    <cellStyle name="良い 2" xfId="187"/>
    <cellStyle name="良い 3" xfId="188"/>
    <cellStyle name="良い 4" xfId="189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85725</xdr:rowOff>
    </xdr:from>
    <xdr:ext cx="866775" cy="247650"/>
    <xdr:sp>
      <xdr:nvSpPr>
        <xdr:cNvPr id="1" name="Text Box 1"/>
        <xdr:cNvSpPr txBox="1">
          <a:spLocks noChangeArrowheads="1"/>
        </xdr:cNvSpPr>
      </xdr:nvSpPr>
      <xdr:spPr>
        <a:xfrm>
          <a:off x="28575" y="85725"/>
          <a:ext cx="866775" cy="2476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  <xdr:twoCellAnchor>
    <xdr:from>
      <xdr:col>4</xdr:col>
      <xdr:colOff>76200</xdr:colOff>
      <xdr:row>30</xdr:row>
      <xdr:rowOff>76200</xdr:rowOff>
    </xdr:from>
    <xdr:to>
      <xdr:col>4</xdr:col>
      <xdr:colOff>152400</xdr:colOff>
      <xdr:row>31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2819400" y="8096250"/>
          <a:ext cx="76200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38100</xdr:rowOff>
    </xdr:from>
    <xdr:to>
      <xdr:col>6</xdr:col>
      <xdr:colOff>276225</xdr:colOff>
      <xdr:row>30</xdr:row>
      <xdr:rowOff>361950</xdr:rowOff>
    </xdr:to>
    <xdr:sp>
      <xdr:nvSpPr>
        <xdr:cNvPr id="3" name="Freeform 3"/>
        <xdr:cNvSpPr>
          <a:spLocks/>
        </xdr:cNvSpPr>
      </xdr:nvSpPr>
      <xdr:spPr>
        <a:xfrm>
          <a:off x="2952750" y="8058150"/>
          <a:ext cx="1438275" cy="323850"/>
        </a:xfrm>
        <a:custGeom>
          <a:pathLst>
            <a:path h="34" w="151">
              <a:moveTo>
                <a:pt x="0" y="34"/>
              </a:moveTo>
              <a:lnTo>
                <a:pt x="151" y="34"/>
              </a:lnTo>
              <a:lnTo>
                <a:pt x="1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28575</xdr:rowOff>
    </xdr:from>
    <xdr:to>
      <xdr:col>7</xdr:col>
      <xdr:colOff>276225</xdr:colOff>
      <xdr:row>30</xdr:row>
      <xdr:rowOff>76200</xdr:rowOff>
    </xdr:to>
    <xdr:sp>
      <xdr:nvSpPr>
        <xdr:cNvPr id="4" name="AutoShape 4"/>
        <xdr:cNvSpPr>
          <a:spLocks/>
        </xdr:cNvSpPr>
      </xdr:nvSpPr>
      <xdr:spPr>
        <a:xfrm rot="16200000">
          <a:off x="3676650" y="7867650"/>
          <a:ext cx="14001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29</xdr:row>
      <xdr:rowOff>28575</xdr:rowOff>
    </xdr:from>
    <xdr:to>
      <xdr:col>8</xdr:col>
      <xdr:colOff>942975</xdr:colOff>
      <xdr:row>29</xdr:row>
      <xdr:rowOff>171450</xdr:rowOff>
    </xdr:to>
    <xdr:sp>
      <xdr:nvSpPr>
        <xdr:cNvPr id="5" name="AutoShape 5"/>
        <xdr:cNvSpPr>
          <a:spLocks/>
        </xdr:cNvSpPr>
      </xdr:nvSpPr>
      <xdr:spPr>
        <a:xfrm rot="16200000">
          <a:off x="5629275" y="7867650"/>
          <a:ext cx="800100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24</xdr:row>
      <xdr:rowOff>9525</xdr:rowOff>
    </xdr:from>
    <xdr:to>
      <xdr:col>0</xdr:col>
      <xdr:colOff>342900</xdr:colOff>
      <xdr:row>25</xdr:row>
      <xdr:rowOff>114300</xdr:rowOff>
    </xdr:to>
    <xdr:sp>
      <xdr:nvSpPr>
        <xdr:cNvPr id="6" name="直線矢印コネクタ 3"/>
        <xdr:cNvSpPr>
          <a:spLocks/>
        </xdr:cNvSpPr>
      </xdr:nvSpPr>
      <xdr:spPr>
        <a:xfrm flipV="1">
          <a:off x="342900" y="5943600"/>
          <a:ext cx="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G3" sqref="G3"/>
    </sheetView>
  </sheetViews>
  <sheetFormatPr defaultColWidth="9.00390625" defaultRowHeight="13.5"/>
  <cols>
    <col min="9" max="9" width="13.75390625" style="0" customWidth="1"/>
  </cols>
  <sheetData>
    <row r="1" spans="1:9" ht="18">
      <c r="A1" s="3" t="s">
        <v>36</v>
      </c>
      <c r="B1" s="4"/>
      <c r="C1" s="4"/>
      <c r="D1" s="4"/>
      <c r="E1" s="4"/>
      <c r="F1" s="4"/>
      <c r="G1" s="4"/>
      <c r="H1" s="4"/>
      <c r="I1" s="4"/>
    </row>
    <row r="2" spans="1:9" ht="18">
      <c r="A2" s="5" t="s">
        <v>37</v>
      </c>
      <c r="B2" s="4"/>
      <c r="C2" s="4"/>
      <c r="D2" s="4"/>
      <c r="E2" s="4"/>
      <c r="F2" s="4"/>
      <c r="G2" s="4"/>
      <c r="H2" s="4"/>
      <c r="I2" s="4"/>
    </row>
    <row r="3" spans="1:9" ht="18">
      <c r="A3" s="6"/>
      <c r="B3" s="4"/>
      <c r="C3" s="4"/>
      <c r="D3" s="4"/>
      <c r="E3" s="4"/>
      <c r="F3" s="4"/>
      <c r="G3" s="45"/>
      <c r="H3" s="34" t="s">
        <v>3</v>
      </c>
      <c r="I3" s="34"/>
    </row>
    <row r="4" ht="14.25" thickBot="1">
      <c r="A4" s="20" t="s">
        <v>38</v>
      </c>
    </row>
    <row r="5" spans="1:9" ht="13.5">
      <c r="A5" s="174"/>
      <c r="B5" s="175"/>
      <c r="C5" s="21" t="s">
        <v>4</v>
      </c>
      <c r="D5" s="22"/>
      <c r="E5" s="22"/>
      <c r="F5" s="22"/>
      <c r="G5" s="21" t="s">
        <v>56</v>
      </c>
      <c r="H5" s="12"/>
      <c r="I5" s="13"/>
    </row>
    <row r="6" spans="1:9" ht="22.5" customHeight="1">
      <c r="A6" s="23" t="s">
        <v>39</v>
      </c>
      <c r="B6" s="7"/>
      <c r="C6" s="203" t="s">
        <v>18</v>
      </c>
      <c r="D6" s="204"/>
      <c r="E6" s="204"/>
      <c r="F6" s="205"/>
      <c r="G6" s="203" t="s">
        <v>19</v>
      </c>
      <c r="H6" s="204"/>
      <c r="I6" s="209"/>
    </row>
    <row r="7" spans="1:9" ht="14.25" thickBot="1">
      <c r="A7" s="176"/>
      <c r="B7" s="177"/>
      <c r="C7" s="206"/>
      <c r="D7" s="207"/>
      <c r="E7" s="207"/>
      <c r="F7" s="208"/>
      <c r="G7" s="206"/>
      <c r="H7" s="207"/>
      <c r="I7" s="210"/>
    </row>
    <row r="8" spans="1:9" ht="15" customHeight="1" thickTop="1">
      <c r="A8" s="178" t="s">
        <v>40</v>
      </c>
      <c r="B8" s="179"/>
      <c r="C8" s="24" t="s">
        <v>5</v>
      </c>
      <c r="D8" s="214" t="s">
        <v>13</v>
      </c>
      <c r="E8" s="215"/>
      <c r="F8" s="215"/>
      <c r="G8" s="216"/>
      <c r="H8" s="25"/>
      <c r="I8" s="211">
        <v>44584</v>
      </c>
    </row>
    <row r="9" spans="1:9" ht="13.5">
      <c r="A9" s="180" t="s">
        <v>41</v>
      </c>
      <c r="B9" s="181"/>
      <c r="C9" s="26" t="s">
        <v>6</v>
      </c>
      <c r="D9" s="217" t="s">
        <v>14</v>
      </c>
      <c r="E9" s="218"/>
      <c r="F9" s="218"/>
      <c r="G9" s="219"/>
      <c r="H9" s="27" t="s">
        <v>43</v>
      </c>
      <c r="I9" s="212"/>
    </row>
    <row r="10" spans="1:9" ht="14.25" thickBot="1">
      <c r="A10" s="159" t="s">
        <v>42</v>
      </c>
      <c r="B10" s="160"/>
      <c r="C10" s="28" t="s">
        <v>7</v>
      </c>
      <c r="D10" s="220" t="s">
        <v>15</v>
      </c>
      <c r="E10" s="221"/>
      <c r="F10" s="221"/>
      <c r="G10" s="222"/>
      <c r="H10" s="29" t="s">
        <v>57</v>
      </c>
      <c r="I10" s="213"/>
    </row>
    <row r="11" spans="1:9" ht="15" customHeight="1" thickTop="1">
      <c r="A11" s="231"/>
      <c r="B11" s="232"/>
      <c r="C11" s="185" t="s">
        <v>16</v>
      </c>
      <c r="D11" s="186"/>
      <c r="E11" s="186"/>
      <c r="F11" s="187"/>
      <c r="G11" s="15" t="s">
        <v>8</v>
      </c>
      <c r="H11" s="164" t="s">
        <v>14</v>
      </c>
      <c r="I11" s="165"/>
    </row>
    <row r="12" spans="1:9" ht="13.5">
      <c r="A12" s="180" t="s">
        <v>44</v>
      </c>
      <c r="B12" s="181"/>
      <c r="C12" s="188"/>
      <c r="D12" s="189"/>
      <c r="E12" s="189"/>
      <c r="F12" s="190"/>
      <c r="G12" s="16" t="s">
        <v>2</v>
      </c>
      <c r="H12" s="166" t="s">
        <v>17</v>
      </c>
      <c r="I12" s="167"/>
    </row>
    <row r="13" spans="1:9" ht="14.25" thickBot="1">
      <c r="A13" s="233"/>
      <c r="B13" s="234"/>
      <c r="C13" s="191"/>
      <c r="D13" s="192"/>
      <c r="E13" s="192"/>
      <c r="F13" s="193"/>
      <c r="G13" s="17"/>
      <c r="H13" s="229"/>
      <c r="I13" s="230"/>
    </row>
    <row r="14" spans="1:9" ht="18" thickTop="1">
      <c r="A14" s="30" t="s">
        <v>9</v>
      </c>
      <c r="B14" s="235" t="s">
        <v>29</v>
      </c>
      <c r="C14" s="236"/>
      <c r="D14" s="236"/>
      <c r="E14" s="237"/>
      <c r="F14" s="8"/>
      <c r="G14" s="9" t="s">
        <v>60</v>
      </c>
      <c r="H14" s="9"/>
      <c r="I14" s="14"/>
    </row>
    <row r="15" spans="1:9" ht="17.25" customHeight="1">
      <c r="A15" s="161" t="s">
        <v>45</v>
      </c>
      <c r="B15" s="162"/>
      <c r="C15" s="162"/>
      <c r="D15" s="162"/>
      <c r="E15" s="163"/>
      <c r="F15" s="10"/>
      <c r="G15" s="46">
        <v>1</v>
      </c>
      <c r="H15" s="48" t="str">
        <f>IF(G15=1,"男子","女子")</f>
        <v>男子</v>
      </c>
      <c r="I15" s="31" t="s">
        <v>61</v>
      </c>
    </row>
    <row r="16" spans="1:9" ht="18" customHeight="1" thickBot="1">
      <c r="A16" s="223" t="s">
        <v>46</v>
      </c>
      <c r="B16" s="224"/>
      <c r="C16" s="224"/>
      <c r="D16" s="224"/>
      <c r="E16" s="225"/>
      <c r="F16" s="10"/>
      <c r="G16" s="36"/>
      <c r="H16" s="11"/>
      <c r="I16" s="31" t="s">
        <v>62</v>
      </c>
    </row>
    <row r="17" spans="1:9" ht="15" customHeight="1">
      <c r="A17" s="37" t="s">
        <v>47</v>
      </c>
      <c r="B17" s="198" t="s">
        <v>48</v>
      </c>
      <c r="C17" s="196" t="s">
        <v>49</v>
      </c>
      <c r="D17" s="194" t="s">
        <v>50</v>
      </c>
      <c r="E17" s="194" t="s">
        <v>28</v>
      </c>
      <c r="F17" s="226" t="s">
        <v>51</v>
      </c>
      <c r="G17" s="169" t="s">
        <v>52</v>
      </c>
      <c r="H17" s="226" t="s">
        <v>53</v>
      </c>
      <c r="I17" s="38" t="s">
        <v>10</v>
      </c>
    </row>
    <row r="18" spans="1:9" ht="15" customHeight="1" thickBot="1">
      <c r="A18" s="47" t="s">
        <v>506</v>
      </c>
      <c r="B18" s="199"/>
      <c r="C18" s="197"/>
      <c r="D18" s="195"/>
      <c r="E18" s="195"/>
      <c r="F18" s="227"/>
      <c r="G18" s="170"/>
      <c r="H18" s="227"/>
      <c r="I18" s="39" t="s">
        <v>58</v>
      </c>
    </row>
    <row r="19" spans="1:9" s="34" customFormat="1" ht="30" customHeight="1">
      <c r="A19" s="42" t="s">
        <v>502</v>
      </c>
      <c r="B19" s="52" t="s">
        <v>20</v>
      </c>
      <c r="C19" s="52" t="s">
        <v>24</v>
      </c>
      <c r="D19" s="32">
        <v>90</v>
      </c>
      <c r="E19" s="32">
        <v>3</v>
      </c>
      <c r="F19" s="53"/>
      <c r="G19" s="53">
        <v>89</v>
      </c>
      <c r="H19" s="53"/>
      <c r="I19" s="49"/>
    </row>
    <row r="20" spans="1:9" s="34" customFormat="1" ht="30" customHeight="1">
      <c r="A20" s="43" t="s">
        <v>503</v>
      </c>
      <c r="B20" s="52" t="s">
        <v>21</v>
      </c>
      <c r="C20" s="52" t="s">
        <v>25</v>
      </c>
      <c r="D20" s="33">
        <v>90</v>
      </c>
      <c r="E20" s="33">
        <v>3</v>
      </c>
      <c r="F20" s="54"/>
      <c r="G20" s="54">
        <v>91.01</v>
      </c>
      <c r="H20" s="54"/>
      <c r="I20" s="50"/>
    </row>
    <row r="21" spans="1:9" s="34" customFormat="1" ht="30" customHeight="1">
      <c r="A21" s="43" t="s">
        <v>504</v>
      </c>
      <c r="B21" s="52" t="s">
        <v>22</v>
      </c>
      <c r="C21" s="52" t="s">
        <v>26</v>
      </c>
      <c r="D21" s="33">
        <v>91</v>
      </c>
      <c r="E21" s="33">
        <v>2</v>
      </c>
      <c r="F21" s="54"/>
      <c r="G21" s="54">
        <v>98.02</v>
      </c>
      <c r="H21" s="54"/>
      <c r="I21" s="50"/>
    </row>
    <row r="22" spans="1:9" s="34" customFormat="1" ht="30" customHeight="1">
      <c r="A22" s="43" t="s">
        <v>505</v>
      </c>
      <c r="B22" s="52" t="s">
        <v>23</v>
      </c>
      <c r="C22" s="52" t="s">
        <v>27</v>
      </c>
      <c r="D22" s="33">
        <v>92</v>
      </c>
      <c r="E22" s="33">
        <v>1</v>
      </c>
      <c r="F22" s="56"/>
      <c r="G22" s="56" t="s">
        <v>30</v>
      </c>
      <c r="H22" s="56"/>
      <c r="I22" s="50">
        <v>1</v>
      </c>
    </row>
    <row r="23" spans="1:9" s="34" customFormat="1" ht="30" customHeight="1">
      <c r="A23" s="43" t="s">
        <v>504</v>
      </c>
      <c r="B23" s="52" t="s">
        <v>31</v>
      </c>
      <c r="C23" s="52" t="s">
        <v>32</v>
      </c>
      <c r="D23" s="33">
        <v>92</v>
      </c>
      <c r="E23" s="33">
        <v>1</v>
      </c>
      <c r="F23" s="56"/>
      <c r="G23" s="56" t="s">
        <v>30</v>
      </c>
      <c r="H23" s="56"/>
      <c r="I23" s="50">
        <v>2</v>
      </c>
    </row>
    <row r="24" spans="1:9" s="34" customFormat="1" ht="30" customHeight="1">
      <c r="A24" s="43" t="s">
        <v>505</v>
      </c>
      <c r="B24" s="52" t="s">
        <v>33</v>
      </c>
      <c r="C24" s="52" t="s">
        <v>34</v>
      </c>
      <c r="D24" s="33">
        <v>92</v>
      </c>
      <c r="E24" s="33">
        <v>1</v>
      </c>
      <c r="F24" s="56"/>
      <c r="G24" s="56" t="s">
        <v>30</v>
      </c>
      <c r="H24" s="56"/>
      <c r="I24" s="50">
        <v>3</v>
      </c>
    </row>
    <row r="25" spans="1:9" s="34" customFormat="1" ht="30" customHeight="1">
      <c r="A25" s="43"/>
      <c r="B25" s="40"/>
      <c r="C25" s="40"/>
      <c r="D25" s="33"/>
      <c r="E25" s="33"/>
      <c r="F25" s="54"/>
      <c r="G25" s="54"/>
      <c r="H25" s="54"/>
      <c r="I25" s="50"/>
    </row>
    <row r="26" spans="1:9" s="34" customFormat="1" ht="30" customHeight="1">
      <c r="A26" s="43" t="s">
        <v>507</v>
      </c>
      <c r="B26" s="40"/>
      <c r="C26" s="40"/>
      <c r="D26" s="33"/>
      <c r="E26" s="33"/>
      <c r="F26" s="54"/>
      <c r="G26" s="54"/>
      <c r="H26" s="54"/>
      <c r="I26" s="50"/>
    </row>
    <row r="27" spans="1:9" s="34" customFormat="1" ht="30" customHeight="1">
      <c r="A27" s="43"/>
      <c r="B27" s="171" t="s">
        <v>573</v>
      </c>
      <c r="C27" s="172"/>
      <c r="D27" s="172"/>
      <c r="E27" s="172"/>
      <c r="F27" s="172"/>
      <c r="G27" s="172"/>
      <c r="H27" s="172"/>
      <c r="I27" s="173"/>
    </row>
    <row r="28" spans="1:9" s="34" customFormat="1" ht="30" customHeight="1">
      <c r="A28" s="43"/>
      <c r="B28" s="40"/>
      <c r="C28" s="40"/>
      <c r="D28" s="33"/>
      <c r="E28" s="33"/>
      <c r="F28" s="54"/>
      <c r="G28" s="54"/>
      <c r="H28" s="54"/>
      <c r="I28" s="50"/>
    </row>
    <row r="29" spans="1:9" s="34" customFormat="1" ht="30" customHeight="1" thickBot="1">
      <c r="A29" s="44"/>
      <c r="B29" s="41"/>
      <c r="C29" s="41"/>
      <c r="D29" s="35"/>
      <c r="E29" s="35"/>
      <c r="F29" s="55"/>
      <c r="G29" s="55"/>
      <c r="H29" s="55"/>
      <c r="I29" s="51"/>
    </row>
    <row r="30" ht="14.25">
      <c r="A30" s="1"/>
    </row>
    <row r="31" spans="1:9" ht="30" customHeight="1">
      <c r="A31" s="182" t="s">
        <v>11</v>
      </c>
      <c r="B31" s="183"/>
      <c r="C31" s="184"/>
      <c r="D31" s="18">
        <v>0</v>
      </c>
      <c r="I31" s="57" t="s">
        <v>35</v>
      </c>
    </row>
    <row r="32" spans="1:8" ht="30" customHeight="1">
      <c r="A32" s="182" t="s">
        <v>12</v>
      </c>
      <c r="B32" s="183"/>
      <c r="C32" s="184"/>
      <c r="D32" s="19" t="s">
        <v>54</v>
      </c>
      <c r="F32" s="168" t="s">
        <v>0</v>
      </c>
      <c r="G32" s="168"/>
      <c r="H32" s="168"/>
    </row>
    <row r="33" spans="1:3" ht="13.5">
      <c r="A33" s="228" t="s">
        <v>55</v>
      </c>
      <c r="B33" s="228"/>
      <c r="C33" s="228"/>
    </row>
    <row r="34" spans="1:9" ht="36.75" customHeight="1">
      <c r="A34" s="200" t="s">
        <v>1</v>
      </c>
      <c r="B34" s="201"/>
      <c r="C34" s="201"/>
      <c r="D34" s="201"/>
      <c r="E34" s="201"/>
      <c r="F34" s="201"/>
      <c r="G34" s="201"/>
      <c r="H34" s="201"/>
      <c r="I34" s="202"/>
    </row>
    <row r="35" ht="14.25">
      <c r="A35" s="2"/>
    </row>
  </sheetData>
  <sheetProtection/>
  <mergeCells count="34">
    <mergeCell ref="A33:C33"/>
    <mergeCell ref="H13:I13"/>
    <mergeCell ref="A11:B11"/>
    <mergeCell ref="A12:B12"/>
    <mergeCell ref="A13:B13"/>
    <mergeCell ref="H17:H18"/>
    <mergeCell ref="B14:E14"/>
    <mergeCell ref="A34:I34"/>
    <mergeCell ref="C6:F7"/>
    <mergeCell ref="G6:I7"/>
    <mergeCell ref="I8:I10"/>
    <mergeCell ref="D8:G8"/>
    <mergeCell ref="D9:G9"/>
    <mergeCell ref="D10:G10"/>
    <mergeCell ref="A32:C32"/>
    <mergeCell ref="A16:E16"/>
    <mergeCell ref="F17:F18"/>
    <mergeCell ref="A5:B5"/>
    <mergeCell ref="A7:B7"/>
    <mergeCell ref="A8:B8"/>
    <mergeCell ref="A9:B9"/>
    <mergeCell ref="A31:C31"/>
    <mergeCell ref="C11:F13"/>
    <mergeCell ref="E17:E18"/>
    <mergeCell ref="C17:C18"/>
    <mergeCell ref="B17:B18"/>
    <mergeCell ref="D17:D18"/>
    <mergeCell ref="A10:B10"/>
    <mergeCell ref="A15:E15"/>
    <mergeCell ref="H11:I11"/>
    <mergeCell ref="H12:I12"/>
    <mergeCell ref="F32:H32"/>
    <mergeCell ref="G17:G18"/>
    <mergeCell ref="B27:I27"/>
  </mergeCells>
  <conditionalFormatting sqref="B19:H26 B28:H29 B27">
    <cfRule type="cellIs" priority="1" dxfId="2" operator="greaterThanOrEqual" stopIfTrue="1">
      <formula>0</formula>
    </cfRule>
  </conditionalFormatting>
  <dataValidations count="2">
    <dataValidation allowBlank="1" showInputMessage="1" showErrorMessage="1" imeMode="off" sqref="A19:A29 D10:G10 I8:I10 H12:I12 G15 I19:I26 I28:I29"/>
    <dataValidation allowBlank="1" showInputMessage="1" showErrorMessage="1" imeMode="hiragana" sqref="C6:I7 D8:G9 H11:I11 C11:F13 B14:E14 A34:I34"/>
  </dataValidations>
  <printOptions/>
  <pageMargins left="0.75" right="0.42" top="0.55" bottom="0.67" header="0.512" footer="0.51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M20" sqref="M20"/>
    </sheetView>
  </sheetViews>
  <sheetFormatPr defaultColWidth="9.00390625" defaultRowHeight="13.5"/>
  <cols>
    <col min="1" max="1" width="10.625" style="0" customWidth="1"/>
    <col min="4" max="4" width="7.50390625" style="0" customWidth="1"/>
    <col min="5" max="5" width="10.125" style="0" customWidth="1"/>
    <col min="6" max="9" width="7.50390625" style="0" customWidth="1"/>
    <col min="10" max="10" width="13.75390625" style="0" customWidth="1"/>
    <col min="12" max="12" width="5.25390625" style="0" bestFit="1" customWidth="1"/>
    <col min="13" max="13" width="9.375" style="110" bestFit="1" customWidth="1"/>
    <col min="14" max="14" width="17.50390625" style="108" bestFit="1" customWidth="1"/>
    <col min="15" max="15" width="49.75390625" style="0" bestFit="1" customWidth="1"/>
    <col min="16" max="16" width="5.25390625" style="0" bestFit="1" customWidth="1"/>
  </cols>
  <sheetData>
    <row r="1" spans="1:12" ht="30" customHeight="1">
      <c r="A1" s="61">
        <f>C6</f>
      </c>
      <c r="B1" s="59"/>
      <c r="C1" s="59"/>
      <c r="D1" s="59"/>
      <c r="E1" s="59"/>
      <c r="F1" s="59"/>
      <c r="G1" s="59"/>
      <c r="H1" s="59"/>
      <c r="I1" s="59"/>
      <c r="J1" s="59"/>
      <c r="K1" s="81"/>
      <c r="L1" t="s">
        <v>77</v>
      </c>
    </row>
    <row r="2" spans="1:16" ht="27">
      <c r="A2" s="60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81"/>
      <c r="L2" s="268" t="s">
        <v>154</v>
      </c>
      <c r="M2" s="107" t="s">
        <v>71</v>
      </c>
      <c r="N2" s="107" t="s">
        <v>72</v>
      </c>
      <c r="O2" s="107" t="s">
        <v>73</v>
      </c>
      <c r="P2" s="121" t="s">
        <v>795</v>
      </c>
    </row>
    <row r="3" spans="1:16" ht="18">
      <c r="A3" s="6"/>
      <c r="B3" s="4"/>
      <c r="C3" s="4"/>
      <c r="D3" s="4"/>
      <c r="E3" s="4"/>
      <c r="F3" s="4"/>
      <c r="G3" s="4"/>
      <c r="H3" s="45"/>
      <c r="I3" s="34" t="s">
        <v>3</v>
      </c>
      <c r="J3" s="34"/>
      <c r="K3" s="81"/>
      <c r="L3" s="269">
        <v>1</v>
      </c>
      <c r="M3" s="120">
        <v>45312</v>
      </c>
      <c r="N3" s="121" t="s">
        <v>572</v>
      </c>
      <c r="O3" s="122" t="s">
        <v>1319</v>
      </c>
      <c r="P3" s="121" t="s">
        <v>251</v>
      </c>
    </row>
    <row r="4" spans="1:16" ht="14.25" thickBot="1">
      <c r="A4" s="20" t="s">
        <v>38</v>
      </c>
      <c r="K4" s="81"/>
      <c r="L4" s="269">
        <v>2</v>
      </c>
      <c r="M4" s="120">
        <v>45332</v>
      </c>
      <c r="N4" s="121" t="s">
        <v>205</v>
      </c>
      <c r="O4" s="122" t="s">
        <v>1322</v>
      </c>
      <c r="P4" s="121" t="s">
        <v>251</v>
      </c>
    </row>
    <row r="5" spans="1:16" ht="13.5">
      <c r="A5" s="62"/>
      <c r="B5" s="63"/>
      <c r="C5" s="21" t="s">
        <v>74</v>
      </c>
      <c r="D5" s="22"/>
      <c r="E5" s="22"/>
      <c r="F5" s="22"/>
      <c r="G5" s="22"/>
      <c r="H5" s="21" t="s">
        <v>56</v>
      </c>
      <c r="I5" s="12"/>
      <c r="J5" s="13"/>
      <c r="K5" s="81"/>
      <c r="L5" s="269">
        <v>3</v>
      </c>
      <c r="M5" s="120">
        <v>45333</v>
      </c>
      <c r="N5" s="121" t="s">
        <v>205</v>
      </c>
      <c r="O5" s="125" t="s">
        <v>1320</v>
      </c>
      <c r="P5" s="121" t="s">
        <v>251</v>
      </c>
    </row>
    <row r="6" spans="1:16" ht="22.5" customHeight="1">
      <c r="A6" s="23" t="s">
        <v>39</v>
      </c>
      <c r="B6" s="7"/>
      <c r="C6" s="254">
        <f>IF($B$7="","",VLOOKUP($B$7,$L:$O,4))</f>
      </c>
      <c r="D6" s="255"/>
      <c r="E6" s="255"/>
      <c r="F6" s="255"/>
      <c r="G6" s="256"/>
      <c r="H6" s="254">
        <f>IF($B$7="","",VLOOKUP($B$7,$L:$O,3))</f>
      </c>
      <c r="I6" s="255"/>
      <c r="J6" s="260"/>
      <c r="K6" s="81"/>
      <c r="L6" s="269">
        <v>4</v>
      </c>
      <c r="M6" s="120">
        <v>45334</v>
      </c>
      <c r="N6" s="121" t="s">
        <v>205</v>
      </c>
      <c r="O6" s="125" t="s">
        <v>1321</v>
      </c>
      <c r="P6" s="121" t="s">
        <v>250</v>
      </c>
    </row>
    <row r="7" spans="1:16" ht="14.25" thickBot="1">
      <c r="A7" s="116" t="s">
        <v>75</v>
      </c>
      <c r="B7" s="109"/>
      <c r="C7" s="257"/>
      <c r="D7" s="258"/>
      <c r="E7" s="258"/>
      <c r="F7" s="258"/>
      <c r="G7" s="259"/>
      <c r="H7" s="257"/>
      <c r="I7" s="258"/>
      <c r="J7" s="261"/>
      <c r="K7" s="81"/>
      <c r="L7" s="269">
        <v>5</v>
      </c>
      <c r="M7" s="120">
        <v>45360</v>
      </c>
      <c r="N7" s="121" t="s">
        <v>206</v>
      </c>
      <c r="O7" s="125" t="s">
        <v>1317</v>
      </c>
      <c r="P7" s="121" t="s">
        <v>251</v>
      </c>
    </row>
    <row r="8" spans="1:16" ht="16.5" customHeight="1" thickTop="1">
      <c r="A8" s="178" t="s">
        <v>40</v>
      </c>
      <c r="B8" s="179"/>
      <c r="C8" s="24" t="s">
        <v>141</v>
      </c>
      <c r="D8" s="262"/>
      <c r="E8" s="263"/>
      <c r="F8" s="263"/>
      <c r="G8" s="263"/>
      <c r="H8" s="264"/>
      <c r="I8" s="265" t="s">
        <v>43</v>
      </c>
      <c r="J8" s="113"/>
      <c r="K8" s="81"/>
      <c r="L8" s="269">
        <v>6</v>
      </c>
      <c r="M8" s="120">
        <v>45361</v>
      </c>
      <c r="N8" s="121" t="s">
        <v>206</v>
      </c>
      <c r="O8" s="125" t="s">
        <v>1318</v>
      </c>
      <c r="P8" s="121" t="s">
        <v>250</v>
      </c>
    </row>
    <row r="9" spans="1:16" ht="16.5" customHeight="1">
      <c r="A9" s="180"/>
      <c r="B9" s="181"/>
      <c r="C9" s="115" t="s">
        <v>142</v>
      </c>
      <c r="D9" s="262"/>
      <c r="E9" s="263"/>
      <c r="F9" s="263"/>
      <c r="G9" s="263"/>
      <c r="H9" s="264"/>
      <c r="I9" s="266"/>
      <c r="J9" s="118">
        <f>IF($B$7="","",VLOOKUP($B$7,$L:$O,2))</f>
      </c>
      <c r="K9" s="81"/>
      <c r="L9" s="126"/>
      <c r="M9" s="127"/>
      <c r="N9" s="128"/>
      <c r="O9" s="157"/>
      <c r="P9" s="128"/>
    </row>
    <row r="10" spans="1:16" ht="22.5" customHeight="1">
      <c r="A10" s="64" t="s">
        <v>41</v>
      </c>
      <c r="B10" s="65"/>
      <c r="C10" s="26" t="s">
        <v>59</v>
      </c>
      <c r="D10" s="262"/>
      <c r="E10" s="263"/>
      <c r="F10" s="263"/>
      <c r="G10" s="263"/>
      <c r="H10" s="264"/>
      <c r="I10" s="266"/>
      <c r="J10" s="117">
        <f>IF($B$7="","",VLOOKUP($B$7,$L:$O,2))</f>
      </c>
      <c r="K10" s="81"/>
      <c r="L10" s="270" t="s">
        <v>1323</v>
      </c>
      <c r="M10" s="130"/>
      <c r="N10" s="131"/>
      <c r="O10" s="132"/>
      <c r="P10" s="131"/>
    </row>
    <row r="11" spans="1:16" ht="14.25" thickBot="1">
      <c r="A11" s="66" t="s">
        <v>42</v>
      </c>
      <c r="B11" s="67"/>
      <c r="C11" s="28" t="s">
        <v>76</v>
      </c>
      <c r="D11" s="240"/>
      <c r="E11" s="241"/>
      <c r="F11" s="241"/>
      <c r="G11" s="241"/>
      <c r="H11" s="242"/>
      <c r="I11" s="267"/>
      <c r="J11" s="114"/>
      <c r="K11" s="81"/>
      <c r="L11" s="129"/>
      <c r="M11" s="130"/>
      <c r="N11" s="131"/>
      <c r="O11" s="132"/>
      <c r="P11" s="131"/>
    </row>
    <row r="12" spans="1:16" ht="15" customHeight="1" thickTop="1">
      <c r="A12" s="248" t="s">
        <v>44</v>
      </c>
      <c r="B12" s="249"/>
      <c r="C12" s="247"/>
      <c r="D12" s="186"/>
      <c r="E12" s="186"/>
      <c r="F12" s="186"/>
      <c r="G12" s="187"/>
      <c r="H12" s="15" t="s">
        <v>66</v>
      </c>
      <c r="I12" s="243"/>
      <c r="J12" s="244"/>
      <c r="K12" s="81"/>
      <c r="L12" s="129"/>
      <c r="M12" s="130"/>
      <c r="N12" s="131"/>
      <c r="O12" s="132"/>
      <c r="P12" s="131"/>
    </row>
    <row r="13" spans="1:16" ht="13.5">
      <c r="A13" s="180" t="s">
        <v>70</v>
      </c>
      <c r="B13" s="181"/>
      <c r="C13" s="188"/>
      <c r="D13" s="189"/>
      <c r="E13" s="189"/>
      <c r="F13" s="189"/>
      <c r="G13" s="190"/>
      <c r="H13" s="16" t="s">
        <v>67</v>
      </c>
      <c r="I13" s="245"/>
      <c r="J13" s="246"/>
      <c r="K13" s="81"/>
      <c r="L13" s="129"/>
      <c r="M13" s="130"/>
      <c r="N13" s="131"/>
      <c r="O13" s="132"/>
      <c r="P13" s="131"/>
    </row>
    <row r="14" spans="1:16" ht="14.25" thickBot="1">
      <c r="A14" s="159"/>
      <c r="B14" s="160"/>
      <c r="C14" s="191"/>
      <c r="D14" s="192"/>
      <c r="E14" s="192"/>
      <c r="F14" s="192"/>
      <c r="G14" s="193"/>
      <c r="H14" s="17"/>
      <c r="I14" s="78"/>
      <c r="J14" s="79"/>
      <c r="K14" s="81"/>
      <c r="L14" s="129"/>
      <c r="M14" s="130"/>
      <c r="N14" s="131"/>
      <c r="O14" s="156"/>
      <c r="P14" s="133"/>
    </row>
    <row r="15" spans="1:16" ht="18" thickTop="1">
      <c r="A15" s="30" t="s">
        <v>68</v>
      </c>
      <c r="B15" s="235"/>
      <c r="C15" s="236"/>
      <c r="D15" s="236"/>
      <c r="E15" s="236"/>
      <c r="F15" s="237"/>
      <c r="G15" s="8"/>
      <c r="H15" s="9" t="s">
        <v>60</v>
      </c>
      <c r="I15" s="9"/>
      <c r="J15" s="14"/>
      <c r="K15" s="81"/>
      <c r="L15" s="129"/>
      <c r="M15" s="130"/>
      <c r="N15" s="131"/>
      <c r="O15" s="154"/>
      <c r="P15" s="133"/>
    </row>
    <row r="16" spans="1:16" ht="17.25" customHeight="1">
      <c r="A16" s="68" t="s">
        <v>45</v>
      </c>
      <c r="B16" s="69"/>
      <c r="C16" s="69"/>
      <c r="D16" s="69"/>
      <c r="E16" s="69"/>
      <c r="F16" s="70"/>
      <c r="G16" s="10"/>
      <c r="H16" s="46"/>
      <c r="I16" s="106">
        <f>IF(H16="","",IF(H16=1,"男子","女子"))</f>
      </c>
      <c r="J16" s="31" t="s">
        <v>61</v>
      </c>
      <c r="K16" s="81"/>
      <c r="L16" s="129"/>
      <c r="M16" s="134"/>
      <c r="N16" s="135"/>
      <c r="O16" s="132"/>
      <c r="P16" s="137"/>
    </row>
    <row r="17" spans="1:16" ht="18" customHeight="1" thickBot="1">
      <c r="A17" s="71" t="s">
        <v>46</v>
      </c>
      <c r="B17" s="72"/>
      <c r="C17" s="72"/>
      <c r="D17" s="72"/>
      <c r="E17" s="72"/>
      <c r="F17" s="73"/>
      <c r="G17" s="10"/>
      <c r="H17" s="36"/>
      <c r="I17" s="11"/>
      <c r="J17" s="31" t="s">
        <v>62</v>
      </c>
      <c r="K17" s="81"/>
      <c r="L17" s="129"/>
      <c r="M17" s="134"/>
      <c r="N17" s="135"/>
      <c r="O17" s="136"/>
      <c r="P17" s="137"/>
    </row>
    <row r="18" spans="1:15" ht="15" customHeight="1">
      <c r="A18" s="93" t="s">
        <v>47</v>
      </c>
      <c r="B18" s="94" t="s">
        <v>48</v>
      </c>
      <c r="C18" s="95" t="s">
        <v>49</v>
      </c>
      <c r="D18" s="96" t="s">
        <v>65</v>
      </c>
      <c r="E18" s="96" t="s">
        <v>69</v>
      </c>
      <c r="F18" s="96" t="s">
        <v>28</v>
      </c>
      <c r="G18" s="97" t="s">
        <v>51</v>
      </c>
      <c r="H18" s="98" t="s">
        <v>52</v>
      </c>
      <c r="I18" s="97" t="s">
        <v>53</v>
      </c>
      <c r="J18" s="99" t="s">
        <v>79</v>
      </c>
      <c r="K18" s="81"/>
      <c r="L18" s="129"/>
      <c r="O18" s="136"/>
    </row>
    <row r="19" spans="1:12" ht="15" customHeight="1" thickBot="1">
      <c r="A19" s="100" t="s">
        <v>507</v>
      </c>
      <c r="B19" s="101"/>
      <c r="C19" s="102"/>
      <c r="D19" s="103"/>
      <c r="E19" s="103"/>
      <c r="F19" s="103"/>
      <c r="G19" s="104"/>
      <c r="H19" s="105"/>
      <c r="I19" s="104"/>
      <c r="J19" s="111" t="s">
        <v>80</v>
      </c>
      <c r="K19" s="81"/>
      <c r="L19" s="129"/>
    </row>
    <row r="20" spans="1:16" s="34" customFormat="1" ht="30" customHeight="1">
      <c r="A20" s="42"/>
      <c r="B20" s="75">
        <f>IF(A20="","",IF($H$16=1,VLOOKUP($A20,'男子'!$A:$S,4,FALSE),VLOOKUP($A20,'女子'!$A:$S,4,FALSE)))</f>
      </c>
      <c r="C20" s="75">
        <f>IF(A20="","",IF($H$16=1,VLOOKUP($A20,'男子'!$A:$S,3,FALSE),VLOOKUP($A20,'女子'!$A:$S,3,FALSE)))</f>
      </c>
      <c r="D20" s="84">
        <f>IF(A20="","",IF($H$16=1,VLOOKUP($A20,'男子'!$A:$S,16,FALSE),VLOOKUP($A20,'女子'!$A:$S,16,FALSE)))</f>
      </c>
      <c r="E20" s="75">
        <f>IF(A20="","",IF($H$16=1,VLOOKUP($A20,'男子'!$A:$S,15,FALSE),VLOOKUP($A20,'女子'!$A:$S,15,FALSE)))</f>
      </c>
      <c r="F20" s="75">
        <f>IF(A20="","",IF($H$16=1,VLOOKUP($A20,'男子'!$A:$S,19,FALSE),VLOOKUP($A20,'女子'!$A:$S,19,FALSE)))</f>
      </c>
      <c r="G20" s="85">
        <f>IF(A20="","",IF($H$16=1,IF(VLOOKUP($A20,'男子'!$A:$S,12,FALSE)="","×",VLOOKUP($A20,'男子'!$A:$S,12,FALSE)/100),IF(VLOOKUP($A20,'女子'!$A:$S,12,FALSE)="","×",VLOOKUP($A20,'女子'!$A:$S,12,FALSE)/100)))</f>
      </c>
      <c r="H20" s="85">
        <f>IF(A20="","",IF($H$16=1,IF(VLOOKUP($A20,'男子'!$A:$S,13,FALSE)="","×",VLOOKUP($A20,'男子'!$A:$S,13,FALSE)/100),IF(VLOOKUP($A20,'女子'!$A:$S,13,FALSE)="","×",VLOOKUP($A20,'女子'!$A:$S,13,FALSE)/100)))</f>
      </c>
      <c r="I20" s="85">
        <f>IF(A20="","",IF($H$16=1,IF(VLOOKUP($A20,'男子'!$A:$S,14,FALSE)="","×",VLOOKUP($A20,'男子'!$A:$S,14,FALSE)/100),IF(VLOOKUP($A20,'女子'!$A:$S,14,FALSE)="","×",VLOOKUP($A20,'女子'!$A:$S,14,FALSE)/100)))</f>
      </c>
      <c r="J20" s="86"/>
      <c r="L20"/>
      <c r="M20" s="110"/>
      <c r="N20" s="108"/>
      <c r="O20"/>
      <c r="P20"/>
    </row>
    <row r="21" spans="1:16" s="34" customFormat="1" ht="30" customHeight="1">
      <c r="A21" s="42"/>
      <c r="B21" s="76">
        <f>IF(A21="","",IF($H$16=1,VLOOKUP($A21,'男子'!$A:$S,4,FALSE),VLOOKUP($A21,'女子'!$A:$S,4,FALSE)))</f>
      </c>
      <c r="C21" s="76">
        <f>IF(A21="","",IF($H$16=1,VLOOKUP($A21,'男子'!$A:$S,3,FALSE),VLOOKUP($A21,'女子'!$A:$S,3,FALSE)))</f>
      </c>
      <c r="D21" s="87">
        <f>IF(A21="","",IF($H$16=1,VLOOKUP($A21,'男子'!$A:$S,16,FALSE),VLOOKUP($A21,'女子'!$A:$S,16,FALSE)))</f>
      </c>
      <c r="E21" s="87">
        <f>IF(A21="","",IF($H$16=1,VLOOKUP($A21,'男子'!$A:$S,15,FALSE),VLOOKUP($A21,'女子'!$A:$S,15,FALSE)))</f>
      </c>
      <c r="F21" s="76">
        <f>IF(A21="","",IF($H$16=1,VLOOKUP($A21,'男子'!$A:$S,19,FALSE),VLOOKUP($A21,'女子'!$A:$S,19,FALSE)))</f>
      </c>
      <c r="G21" s="88">
        <f>IF(A21="","",IF($H$16=1,IF(VLOOKUP($A21,'男子'!$A:$S,12,FALSE)="","×",VLOOKUP($A21,'男子'!$A:$S,12,FALSE)/100),IF(VLOOKUP($A21,'女子'!$A:$S,12,FALSE)="","×",VLOOKUP($A21,'女子'!$A:$S,12,FALSE)/100)))</f>
      </c>
      <c r="H21" s="88">
        <f>IF(A21="","",IF($H$16=1,IF(VLOOKUP($A21,'男子'!$A:$S,13,FALSE)="","×",VLOOKUP($A21,'男子'!$A:$S,13,FALSE)/100),IF(VLOOKUP($A21,'女子'!$A:$S,13,FALSE)="","×",VLOOKUP($A21,'女子'!$A:$S,13,FALSE)/100)))</f>
      </c>
      <c r="I21" s="88">
        <f>IF(A21="","",IF($H$16=1,IF(VLOOKUP($A21,'男子'!$A:$S,14,FALSE)="","×",VLOOKUP($A21,'男子'!$A:$S,14,FALSE)/100),IF(VLOOKUP($A21,'女子'!$A:$S,14,FALSE)="","×",VLOOKUP($A21,'女子'!$A:$S,14,FALSE)/100)))</f>
      </c>
      <c r="J21" s="89"/>
      <c r="L21"/>
      <c r="M21" s="110"/>
      <c r="N21" s="108"/>
      <c r="O21"/>
      <c r="P21"/>
    </row>
    <row r="22" spans="1:16" s="34" customFormat="1" ht="30" customHeight="1">
      <c r="A22" s="42"/>
      <c r="B22" s="76">
        <f>IF(A22="","",IF($H$16=1,VLOOKUP($A22,'男子'!$A:$S,4,FALSE),VLOOKUP($A22,'女子'!$A:$S,4,FALSE)))</f>
      </c>
      <c r="C22" s="76">
        <f>IF(A22="","",IF($H$16=1,VLOOKUP($A22,'男子'!$A:$S,3,FALSE),VLOOKUP($A22,'女子'!$A:$S,3,FALSE)))</f>
      </c>
      <c r="D22" s="87">
        <f>IF(A22="","",IF($H$16=1,VLOOKUP($A22,'男子'!$A:$S,16,FALSE),VLOOKUP($A22,'女子'!$A:$S,16,FALSE)))</f>
      </c>
      <c r="E22" s="87">
        <f>IF(A22="","",IF($H$16=1,VLOOKUP($A22,'男子'!$A:$S,15,FALSE),VLOOKUP($A22,'女子'!$A:$S,15,FALSE)))</f>
      </c>
      <c r="F22" s="76">
        <f>IF(A22="","",IF($H$16=1,VLOOKUP($A22,'男子'!$A:$S,19,FALSE),VLOOKUP($A22,'女子'!$A:$S,19,FALSE)))</f>
      </c>
      <c r="G22" s="88">
        <f>IF(A22="","",IF($H$16=1,IF(VLOOKUP($A22,'男子'!$A:$S,12,FALSE)="","×",VLOOKUP($A22,'男子'!$A:$S,12,FALSE)/100),IF(VLOOKUP($A22,'女子'!$A:$S,12,FALSE)="","×",VLOOKUP($A22,'女子'!$A:$S,12,FALSE)/100)))</f>
      </c>
      <c r="H22" s="88">
        <f>IF(A22="","",IF($H$16=1,IF(VLOOKUP($A22,'男子'!$A:$S,13,FALSE)="","×",VLOOKUP($A22,'男子'!$A:$S,13,FALSE)/100),IF(VLOOKUP($A22,'女子'!$A:$S,13,FALSE)="","×",VLOOKUP($A22,'女子'!$A:$S,13,FALSE)/100)))</f>
      </c>
      <c r="I22" s="88">
        <f>IF(A22="","",IF($H$16=1,IF(VLOOKUP($A22,'男子'!$A:$S,14,FALSE)="","×",VLOOKUP($A22,'男子'!$A:$S,14,FALSE)/100),IF(VLOOKUP($A22,'女子'!$A:$S,14,FALSE)="","×",VLOOKUP($A22,'女子'!$A:$S,14,FALSE)/100)))</f>
      </c>
      <c r="J22" s="89"/>
      <c r="L22"/>
      <c r="M22" s="110"/>
      <c r="N22" s="108"/>
      <c r="O22"/>
      <c r="P22"/>
    </row>
    <row r="23" spans="1:16" s="34" customFormat="1" ht="30" customHeight="1">
      <c r="A23" s="42"/>
      <c r="B23" s="76">
        <f>IF(A23="","",IF($H$16=1,VLOOKUP($A23,'男子'!$A:$S,4,FALSE),VLOOKUP($A23,'女子'!$A:$S,4,FALSE)))</f>
      </c>
      <c r="C23" s="76">
        <f>IF(A23="","",IF($H$16=1,VLOOKUP($A23,'男子'!$A:$S,3,FALSE),VLOOKUP($A23,'女子'!$A:$S,3,FALSE)))</f>
      </c>
      <c r="D23" s="87">
        <f>IF(A23="","",IF($H$16=1,VLOOKUP($A23,'男子'!$A:$S,16,FALSE),VLOOKUP($A23,'女子'!$A:$S,16,FALSE)))</f>
      </c>
      <c r="E23" s="87">
        <f>IF(A23="","",IF($H$16=1,VLOOKUP($A23,'男子'!$A:$S,15,FALSE),VLOOKUP($A23,'女子'!$A:$S,15,FALSE)))</f>
      </c>
      <c r="F23" s="76">
        <f>IF(A23="","",IF($H$16=1,VLOOKUP($A23,'男子'!$A:$S,19,FALSE),VLOOKUP($A23,'女子'!$A:$S,19,FALSE)))</f>
      </c>
      <c r="G23" s="88">
        <f>IF(A23="","",IF($H$16=1,IF(VLOOKUP($A23,'男子'!$A:$S,12,FALSE)="","×",VLOOKUP($A23,'男子'!$A:$S,12,FALSE)/100),IF(VLOOKUP($A23,'女子'!$A:$S,12,FALSE)="","×",VLOOKUP($A23,'女子'!$A:$S,12,FALSE)/100)))</f>
      </c>
      <c r="H23" s="88">
        <f>IF(A23="","",IF($H$16=1,IF(VLOOKUP($A23,'男子'!$A:$S,13,FALSE)="","×",VLOOKUP($A23,'男子'!$A:$S,13,FALSE)/100),IF(VLOOKUP($A23,'女子'!$A:$S,13,FALSE)="","×",VLOOKUP($A23,'女子'!$A:$S,13,FALSE)/100)))</f>
      </c>
      <c r="I23" s="88">
        <f>IF(A23="","",IF($H$16=1,IF(VLOOKUP($A23,'男子'!$A:$S,14,FALSE)="","×",VLOOKUP($A23,'男子'!$A:$S,14,FALSE)/100),IF(VLOOKUP($A23,'女子'!$A:$S,14,FALSE)="","×",VLOOKUP($A23,'女子'!$A:$S,14,FALSE)/100)))</f>
      </c>
      <c r="J23" s="89"/>
      <c r="L23"/>
      <c r="M23" s="110"/>
      <c r="N23" s="108"/>
      <c r="O23"/>
      <c r="P23"/>
    </row>
    <row r="24" spans="1:16" s="34" customFormat="1" ht="30" customHeight="1">
      <c r="A24" s="42"/>
      <c r="B24" s="76">
        <f>IF(A24="","",IF($H$16=1,VLOOKUP($A24,'男子'!$A:$S,4,FALSE),VLOOKUP($A24,'女子'!$A:$S,4,FALSE)))</f>
      </c>
      <c r="C24" s="76">
        <f>IF(A24="","",IF($H$16=1,VLOOKUP($A24,'男子'!$A:$S,3,FALSE),VLOOKUP($A24,'女子'!$A:$S,3,FALSE)))</f>
      </c>
      <c r="D24" s="87">
        <f>IF(A24="","",IF($H$16=1,VLOOKUP($A24,'男子'!$A:$S,16,FALSE),VLOOKUP($A24,'女子'!$A:$S,16,FALSE)))</f>
      </c>
      <c r="E24" s="87">
        <f>IF(A24="","",IF($H$16=1,VLOOKUP($A24,'男子'!$A:$S,15,FALSE),VLOOKUP($A24,'女子'!$A:$S,15,FALSE)))</f>
      </c>
      <c r="F24" s="76">
        <f>IF(A24="","",IF($H$16=1,VLOOKUP($A24,'男子'!$A:$S,19,FALSE),VLOOKUP($A24,'女子'!$A:$S,19,FALSE)))</f>
      </c>
      <c r="G24" s="88">
        <f>IF(A24="","",IF($H$16=1,IF(VLOOKUP($A24,'男子'!$A:$S,12,FALSE)="","×",VLOOKUP($A24,'男子'!$A:$S,12,FALSE)/100),IF(VLOOKUP($A24,'女子'!$A:$S,12,FALSE)="","×",VLOOKUP($A24,'女子'!$A:$S,12,FALSE)/100)))</f>
      </c>
      <c r="H24" s="88">
        <f>IF(A24="","",IF($H$16=1,IF(VLOOKUP($A24,'男子'!$A:$S,13,FALSE)="","×",VLOOKUP($A24,'男子'!$A:$S,13,FALSE)/100),IF(VLOOKUP($A24,'女子'!$A:$S,13,FALSE)="","×",VLOOKUP($A24,'女子'!$A:$S,13,FALSE)/100)))</f>
      </c>
      <c r="I24" s="88">
        <f>IF(A24="","",IF($H$16=1,IF(VLOOKUP($A24,'男子'!$A:$S,14,FALSE)="","×",VLOOKUP($A24,'男子'!$A:$S,14,FALSE)/100),IF(VLOOKUP($A24,'女子'!$A:$S,14,FALSE)="","×",VLOOKUP($A24,'女子'!$A:$S,14,FALSE)/100)))</f>
      </c>
      <c r="J24" s="89"/>
      <c r="L24"/>
      <c r="M24" s="110"/>
      <c r="N24" s="108"/>
      <c r="P24"/>
    </row>
    <row r="25" spans="1:16" s="34" customFormat="1" ht="30" customHeight="1">
      <c r="A25" s="42"/>
      <c r="B25" s="76">
        <f>IF(A25="","",IF($H$16=1,VLOOKUP($A25,'男子'!$A:$S,4,FALSE),VLOOKUP($A25,'女子'!$A:$S,4,FALSE)))</f>
      </c>
      <c r="C25" s="76">
        <f>IF(A25="","",IF($H$16=1,VLOOKUP($A25,'男子'!$A:$S,3,FALSE),VLOOKUP($A25,'女子'!$A:$S,3,FALSE)))</f>
      </c>
      <c r="D25" s="87">
        <f>IF(A25="","",IF($H$16=1,VLOOKUP($A25,'男子'!$A:$S,16,FALSE),VLOOKUP($A25,'女子'!$A:$S,16,FALSE)))</f>
      </c>
      <c r="E25" s="87">
        <f>IF(A25="","",IF($H$16=1,VLOOKUP($A25,'男子'!$A:$S,15,FALSE),VLOOKUP($A25,'女子'!$A:$S,15,FALSE)))</f>
      </c>
      <c r="F25" s="76">
        <f>IF(A25="","",IF($H$16=1,VLOOKUP($A25,'男子'!$A:$S,19,FALSE),VLOOKUP($A25,'女子'!$A:$S,19,FALSE)))</f>
      </c>
      <c r="G25" s="88">
        <f>IF(A25="","",IF($H$16=1,IF(VLOOKUP($A25,'男子'!$A:$S,12,FALSE)="","×",VLOOKUP($A25,'男子'!$A:$S,12,FALSE)/100),IF(VLOOKUP($A25,'女子'!$A:$S,12,FALSE)="","×",VLOOKUP($A25,'女子'!$A:$S,12,FALSE)/100)))</f>
      </c>
      <c r="H25" s="88">
        <f>IF(A25="","",IF($H$16=1,IF(VLOOKUP($A25,'男子'!$A:$S,13,FALSE)="","×",VLOOKUP($A25,'男子'!$A:$S,13,FALSE)/100),IF(VLOOKUP($A25,'女子'!$A:$S,13,FALSE)="","×",VLOOKUP($A25,'女子'!$A:$S,13,FALSE)/100)))</f>
      </c>
      <c r="I25" s="88">
        <f>IF(A25="","",IF($H$16=1,IF(VLOOKUP($A25,'男子'!$A:$S,14,FALSE)="","×",VLOOKUP($A25,'男子'!$A:$S,14,FALSE)/100),IF(VLOOKUP($A25,'女子'!$A:$S,14,FALSE)="","×",VLOOKUP($A25,'女子'!$A:$S,14,FALSE)/100)))</f>
      </c>
      <c r="J25" s="89"/>
      <c r="L25"/>
      <c r="M25" s="110"/>
      <c r="N25" s="108"/>
      <c r="P25"/>
    </row>
    <row r="26" spans="1:16" s="34" customFormat="1" ht="30" customHeight="1">
      <c r="A26" s="42"/>
      <c r="B26" s="76">
        <f>IF(A26="","",IF($H$16=1,VLOOKUP($A26,'男子'!$A:$S,4,FALSE),VLOOKUP($A26,'女子'!$A:$S,4,FALSE)))</f>
      </c>
      <c r="C26" s="76">
        <f>IF(A26="","",IF($H$16=1,VLOOKUP($A26,'男子'!$A:$S,3,FALSE),VLOOKUP($A26,'女子'!$A:$S,3,FALSE)))</f>
      </c>
      <c r="D26" s="87">
        <f>IF(A26="","",IF($H$16=1,VLOOKUP($A26,'男子'!$A:$S,16,FALSE),VLOOKUP($A26,'女子'!$A:$S,16,FALSE)))</f>
      </c>
      <c r="E26" s="87">
        <f>IF(A26="","",IF($H$16=1,VLOOKUP($A26,'男子'!$A:$S,15,FALSE),VLOOKUP($A26,'女子'!$A:$S,15,FALSE)))</f>
      </c>
      <c r="F26" s="76">
        <f>IF(A26="","",IF($H$16=1,VLOOKUP($A26,'男子'!$A:$S,19,FALSE),VLOOKUP($A26,'女子'!$A:$S,19,FALSE)))</f>
      </c>
      <c r="G26" s="88">
        <f>IF(A26="","",IF($H$16=1,IF(VLOOKUP($A26,'男子'!$A:$S,12,FALSE)="","×",VLOOKUP($A26,'男子'!$A:$S,12,FALSE)/100),IF(VLOOKUP($A26,'女子'!$A:$S,12,FALSE)="","×",VLOOKUP($A26,'女子'!$A:$S,12,FALSE)/100)))</f>
      </c>
      <c r="H26" s="88">
        <f>IF(A26="","",IF($H$16=1,IF(VLOOKUP($A26,'男子'!$A:$S,13,FALSE)="","×",VLOOKUP($A26,'男子'!$A:$S,13,FALSE)/100),IF(VLOOKUP($A26,'女子'!$A:$S,13,FALSE)="","×",VLOOKUP($A26,'女子'!$A:$S,13,FALSE)/100)))</f>
      </c>
      <c r="I26" s="88">
        <f>IF(A26="","",IF($H$16=1,IF(VLOOKUP($A26,'男子'!$A:$S,14,FALSE)="","×",VLOOKUP($A26,'男子'!$A:$S,14,FALSE)/100),IF(VLOOKUP($A26,'女子'!$A:$S,14,FALSE)="","×",VLOOKUP($A26,'女子'!$A:$S,14,FALSE)/100)))</f>
      </c>
      <c r="J26" s="89"/>
      <c r="L26"/>
      <c r="M26" s="110"/>
      <c r="N26" s="108"/>
      <c r="O26"/>
      <c r="P26"/>
    </row>
    <row r="27" spans="1:16" s="34" customFormat="1" ht="30" customHeight="1">
      <c r="A27" s="43"/>
      <c r="B27" s="76">
        <f>IF(A27="","",IF($H$16=1,VLOOKUP($A27,'男子'!$A:$S,4,FALSE),VLOOKUP($A27,'女子'!$A:$S,4,FALSE)))</f>
      </c>
      <c r="C27" s="76">
        <f>IF(A27="","",IF($H$16=1,VLOOKUP($A27,'男子'!$A:$S,3,FALSE),VLOOKUP($A27,'女子'!$A:$S,3,FALSE)))</f>
      </c>
      <c r="D27" s="87">
        <f>IF(A27="","",IF($H$16=1,VLOOKUP($A27,'男子'!$A:$S,16,FALSE),VLOOKUP($A27,'女子'!$A:$S,16,FALSE)))</f>
      </c>
      <c r="E27" s="87">
        <f>IF(A27="","",IF($H$16=1,VLOOKUP($A27,'男子'!$A:$S,15,FALSE),VLOOKUP($A27,'女子'!$A:$S,15,FALSE)))</f>
      </c>
      <c r="F27" s="76">
        <f>IF(A27="","",IF($H$16=1,VLOOKUP($A27,'男子'!$A:$S,19,FALSE),VLOOKUP($A27,'女子'!$A:$S,19,FALSE)))</f>
      </c>
      <c r="G27" s="88">
        <f>IF(A27="","",IF($H$16=1,IF(VLOOKUP($A27,'男子'!$A:$S,12,FALSE)="","×",VLOOKUP($A27,'男子'!$A:$S,12,FALSE)/100),IF(VLOOKUP($A27,'女子'!$A:$S,12,FALSE)="","×",VLOOKUP($A27,'女子'!$A:$S,12,FALSE)/100)))</f>
      </c>
      <c r="H27" s="88">
        <f>IF(A27="","",IF($H$16=1,IF(VLOOKUP($A27,'男子'!$A:$S,13,FALSE)="","×",VLOOKUP($A27,'男子'!$A:$S,13,FALSE)/100),IF(VLOOKUP($A27,'女子'!$A:$S,13,FALSE)="","×",VLOOKUP($A27,'女子'!$A:$S,13,FALSE)/100)))</f>
      </c>
      <c r="I27" s="88">
        <f>IF(A27="","",IF($H$16=1,IF(VLOOKUP($A27,'男子'!$A:$S,14,FALSE)="","×",VLOOKUP($A27,'男子'!$A:$S,14,FALSE)/100),IF(VLOOKUP($A27,'女子'!$A:$S,14,FALSE)="","×",VLOOKUP($A27,'女子'!$A:$S,14,FALSE)/100)))</f>
      </c>
      <c r="J27" s="89"/>
      <c r="L27"/>
      <c r="M27" s="110"/>
      <c r="N27" s="108"/>
      <c r="O27"/>
      <c r="P27"/>
    </row>
    <row r="28" spans="1:16" s="34" customFormat="1" ht="30" customHeight="1">
      <c r="A28" s="43"/>
      <c r="B28" s="76">
        <f>IF(A28="","",IF($H$16=1,VLOOKUP($A28,'男子'!$A:$S,4,FALSE),VLOOKUP($A28,'女子'!$A:$S,4,FALSE)))</f>
      </c>
      <c r="C28" s="76">
        <f>IF(A28="","",IF($H$16=1,VLOOKUP($A28,'男子'!$A:$S,3,FALSE),VLOOKUP($A28,'女子'!$A:$S,3,FALSE)))</f>
      </c>
      <c r="D28" s="87">
        <f>IF(A28="","",IF($H$16=1,VLOOKUP($A28,'男子'!$A:$S,16,FALSE),VLOOKUP($A28,'女子'!$A:$S,16,FALSE)))</f>
      </c>
      <c r="E28" s="87">
        <f>IF(A28="","",IF($H$16=1,VLOOKUP($A28,'男子'!$A:$S,15,FALSE),VLOOKUP($A28,'女子'!$A:$S,15,FALSE)))</f>
      </c>
      <c r="F28" s="76">
        <f>IF(A28="","",IF($H$16=1,VLOOKUP($A28,'男子'!$A:$S,19,FALSE),VLOOKUP($A28,'女子'!$A:$S,19,FALSE)))</f>
      </c>
      <c r="G28" s="88">
        <f>IF(A28="","",IF($H$16=1,IF(VLOOKUP($A28,'男子'!$A:$S,12,FALSE)="","×",VLOOKUP($A28,'男子'!$A:$S,12,FALSE)/100),IF(VLOOKUP($A28,'女子'!$A:$S,12,FALSE)="","×",VLOOKUP($A28,'女子'!$A:$S,12,FALSE)/100)))</f>
      </c>
      <c r="H28" s="88">
        <f>IF(A28="","",IF($H$16=1,IF(VLOOKUP($A28,'男子'!$A:$S,13,FALSE)="","×",VLOOKUP($A28,'男子'!$A:$S,13,FALSE)/100),IF(VLOOKUP($A28,'女子'!$A:$S,13,FALSE)="","×",VLOOKUP($A28,'女子'!$A:$S,13,FALSE)/100)))</f>
      </c>
      <c r="I28" s="88">
        <f>IF(A28="","",IF($H$16=1,IF(VLOOKUP($A28,'男子'!$A:$S,14,FALSE)="","×",VLOOKUP($A28,'男子'!$A:$S,14,FALSE)/100),IF(VLOOKUP($A28,'女子'!$A:$S,14,FALSE)="","×",VLOOKUP($A28,'女子'!$A:$S,14,FALSE)/100)))</f>
      </c>
      <c r="J28" s="89"/>
      <c r="L28"/>
      <c r="M28" s="110"/>
      <c r="N28" s="108"/>
      <c r="O28"/>
      <c r="P28"/>
    </row>
    <row r="29" spans="1:16" s="34" customFormat="1" ht="30" customHeight="1">
      <c r="A29" s="43"/>
      <c r="B29" s="76">
        <f>IF(A29="","",IF($H$16=1,VLOOKUP($A29,'男子'!$A:$S,4,FALSE),VLOOKUP($A29,'女子'!$A:$S,4,FALSE)))</f>
      </c>
      <c r="C29" s="76">
        <f>IF(A29="","",IF($H$16=1,VLOOKUP($A29,'男子'!$A:$S,3,FALSE),VLOOKUP($A29,'女子'!$A:$S,3,FALSE)))</f>
      </c>
      <c r="D29" s="87">
        <f>IF(A29="","",IF($H$16=1,VLOOKUP($A29,'男子'!$A:$S,16,FALSE),VLOOKUP($A29,'女子'!$A:$S,16,FALSE)))</f>
      </c>
      <c r="E29" s="87">
        <f>IF(A29="","",IF($H$16=1,VLOOKUP($A29,'男子'!$A:$S,15,FALSE),VLOOKUP($A29,'女子'!$A:$S,15,FALSE)))</f>
      </c>
      <c r="F29" s="76">
        <f>IF(A29="","",IF($H$16=1,VLOOKUP($A29,'男子'!$A:$S,19,FALSE),VLOOKUP($A29,'女子'!$A:$S,19,FALSE)))</f>
      </c>
      <c r="G29" s="88">
        <f>IF(A29="","",IF($H$16=1,IF(VLOOKUP($A29,'男子'!$A:$S,12,FALSE)="","×",VLOOKUP($A29,'男子'!$A:$S,12,FALSE)/100),IF(VLOOKUP($A29,'女子'!$A:$S,12,FALSE)="","×",VLOOKUP($A29,'女子'!$A:$S,12,FALSE)/100)))</f>
      </c>
      <c r="H29" s="88">
        <f>IF(A29="","",IF($H$16=1,IF(VLOOKUP($A29,'男子'!$A:$S,13,FALSE)="","×",VLOOKUP($A29,'男子'!$A:$S,13,FALSE)/100),IF(VLOOKUP($A29,'女子'!$A:$S,13,FALSE)="","×",VLOOKUP($A29,'女子'!$A:$S,13,FALSE)/100)))</f>
      </c>
      <c r="I29" s="88">
        <f>IF(A29="","",IF($H$16=1,IF(VLOOKUP($A29,'男子'!$A:$S,14,FALSE)="","×",VLOOKUP($A29,'男子'!$A:$S,14,FALSE)/100),IF(VLOOKUP($A29,'女子'!$A:$S,14,FALSE)="","×",VLOOKUP($A29,'女子'!$A:$S,14,FALSE)/100)))</f>
      </c>
      <c r="J29" s="89"/>
      <c r="L29"/>
      <c r="M29" s="110"/>
      <c r="N29" s="108"/>
      <c r="O29"/>
      <c r="P29"/>
    </row>
    <row r="30" spans="1:16" s="34" customFormat="1" ht="30" customHeight="1" thickBot="1">
      <c r="A30" s="44"/>
      <c r="B30" s="77">
        <f>IF(A30="","",IF($H$16=1,VLOOKUP($A30,'男子'!$A:$S,4,FALSE),VLOOKUP($A30,'女子'!$A:$S,4,FALSE)))</f>
      </c>
      <c r="C30" s="77">
        <f>IF(A30="","",IF($H$16=1,VLOOKUP($A30,'男子'!$A:$S,3,FALSE),VLOOKUP($A30,'女子'!$A:$S,3,FALSE)))</f>
      </c>
      <c r="D30" s="90">
        <f>IF(A30="","",IF($H$16=1,VLOOKUP($A30,'男子'!$A:$S,16,FALSE),VLOOKUP($A30,'女子'!$A:$S,16,FALSE)))</f>
      </c>
      <c r="E30" s="90">
        <f>IF(A30="","",IF($H$16=1,VLOOKUP($A30,'男子'!$A:$S,15,FALSE),VLOOKUP($A30,'女子'!$A:$S,15,FALSE)))</f>
      </c>
      <c r="F30" s="77">
        <f>IF(A30="","",IF($H$16=1,VLOOKUP($A30,'男子'!$A:$S,19,FALSE),VLOOKUP($A30,'女子'!$A:$S,19,FALSE)))</f>
      </c>
      <c r="G30" s="91">
        <f>IF(A30="","",IF($H$16=1,IF(VLOOKUP($A30,'男子'!$A:$S,12,FALSE)="","×",VLOOKUP($A30,'男子'!$A:$S,12,FALSE)/100),IF(VLOOKUP($A30,'女子'!$A:$S,12,FALSE)="","×",VLOOKUP($A30,'女子'!$A:$S,12,FALSE)/100)))</f>
      </c>
      <c r="H30" s="91">
        <f>IF(A30="","",IF($H$16=1,IF(VLOOKUP($A30,'男子'!$A:$S,13,FALSE)="","×",VLOOKUP($A30,'男子'!$A:$S,13,FALSE)/100),IF(VLOOKUP($A30,'女子'!$A:$S,13,FALSE)="","×",VLOOKUP($A30,'女子'!$A:$S,13,FALSE)/100)))</f>
      </c>
      <c r="I30" s="91">
        <f>IF(A30="","",IF($H$16=1,IF(VLOOKUP($A30,'男子'!$A:$S,14,FALSE)="","×",VLOOKUP($A30,'男子'!$A:$S,14,FALSE)/100),IF(VLOOKUP($A30,'女子'!$A:$S,14,FALSE)="","×",VLOOKUP($A30,'女子'!$A:$S,14,FALSE)/100)))</f>
      </c>
      <c r="J30" s="92"/>
      <c r="L30"/>
      <c r="M30" s="110"/>
      <c r="N30" s="108"/>
      <c r="O30"/>
      <c r="P30"/>
    </row>
    <row r="31" spans="1:10" ht="14.25">
      <c r="A31" s="80"/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30" customHeight="1">
      <c r="A32" s="182" t="s">
        <v>63</v>
      </c>
      <c r="B32" s="252"/>
      <c r="C32" s="253"/>
      <c r="D32" s="18">
        <v>0</v>
      </c>
      <c r="E32" s="82"/>
      <c r="F32" s="81"/>
      <c r="G32" s="81"/>
      <c r="H32" s="81"/>
      <c r="I32" s="81"/>
      <c r="J32" s="81"/>
    </row>
    <row r="33" spans="1:10" ht="30" customHeight="1">
      <c r="A33" s="182" t="s">
        <v>64</v>
      </c>
      <c r="B33" s="252"/>
      <c r="C33" s="253"/>
      <c r="D33" s="19" t="s">
        <v>54</v>
      </c>
      <c r="E33" s="83"/>
      <c r="F33" s="81"/>
      <c r="G33" s="81"/>
      <c r="H33" s="81"/>
      <c r="I33" s="81"/>
      <c r="J33" s="81"/>
    </row>
    <row r="34" spans="1:10" ht="13.5" customHeight="1">
      <c r="A34" s="250" t="s">
        <v>55</v>
      </c>
      <c r="B34" s="251"/>
      <c r="C34" s="251"/>
      <c r="D34" s="251"/>
      <c r="E34" s="251"/>
      <c r="F34" s="251"/>
      <c r="G34" s="251"/>
      <c r="H34" s="251"/>
      <c r="I34" s="251"/>
      <c r="J34" s="251"/>
    </row>
    <row r="35" spans="1:10" ht="36.75" customHeight="1">
      <c r="A35" s="200"/>
      <c r="B35" s="238"/>
      <c r="C35" s="238"/>
      <c r="D35" s="238"/>
      <c r="E35" s="238"/>
      <c r="F35" s="238"/>
      <c r="G35" s="238"/>
      <c r="H35" s="238"/>
      <c r="I35" s="238"/>
      <c r="J35" s="239"/>
    </row>
    <row r="36" ht="14.25">
      <c r="A36" s="2"/>
    </row>
    <row r="37" ht="13.5">
      <c r="A37" s="112" t="s">
        <v>81</v>
      </c>
    </row>
    <row r="38" ht="13.5">
      <c r="A38" s="112" t="s">
        <v>82</v>
      </c>
    </row>
  </sheetData>
  <sheetProtection/>
  <mergeCells count="18">
    <mergeCell ref="A32:C32"/>
    <mergeCell ref="C6:G7"/>
    <mergeCell ref="H6:J7"/>
    <mergeCell ref="D8:H8"/>
    <mergeCell ref="D10:H10"/>
    <mergeCell ref="D9:H9"/>
    <mergeCell ref="A8:B9"/>
    <mergeCell ref="I8:I11"/>
    <mergeCell ref="A35:J35"/>
    <mergeCell ref="D11:H11"/>
    <mergeCell ref="I12:J12"/>
    <mergeCell ref="I13:J13"/>
    <mergeCell ref="C12:G14"/>
    <mergeCell ref="B15:F15"/>
    <mergeCell ref="A12:B12"/>
    <mergeCell ref="A13:B14"/>
    <mergeCell ref="A34:J34"/>
    <mergeCell ref="A33:C33"/>
  </mergeCells>
  <conditionalFormatting sqref="B20:I30">
    <cfRule type="cellIs" priority="1" dxfId="2" operator="greaterThanOrEqual" stopIfTrue="1">
      <formula>0</formula>
    </cfRule>
  </conditionalFormatting>
  <dataValidations count="2">
    <dataValidation allowBlank="1" showInputMessage="1" showErrorMessage="1" imeMode="off" sqref="I13 D11 J8:J10 A20:A30 J20:J30 H16"/>
    <dataValidation allowBlank="1" showInputMessage="1" showErrorMessage="1" imeMode="hiragana" sqref="A35 D8:D10 C6 H6 I12 B15 C12"/>
  </dataValidations>
  <printOptions/>
  <pageMargins left="0.7874015748031497" right="0.1968503937007874" top="0.5905511811023623" bottom="0.36" header="0.5118110236220472" footer="0.23"/>
  <pageSetup fitToHeight="1" fitToWidth="1" orientation="portrait" paperSize="9" r:id="rId3"/>
  <headerFooter alignWithMargins="0">
    <oddFooter>&amp;R&amp;"ＭＳ Ｐゴシック,太字"&amp;D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6"/>
  <sheetViews>
    <sheetView zoomScalePageLayoutView="0" workbookViewId="0" topLeftCell="A1">
      <selection activeCell="M41" sqref="M41"/>
    </sheetView>
  </sheetViews>
  <sheetFormatPr defaultColWidth="9.00390625" defaultRowHeight="13.5"/>
  <cols>
    <col min="1" max="1" width="8.50390625" style="0" bestFit="1" customWidth="1"/>
    <col min="3" max="3" width="13.00390625" style="0" bestFit="1" customWidth="1"/>
    <col min="4" max="4" width="12.375" style="0" bestFit="1" customWidth="1"/>
    <col min="5" max="5" width="4.875" style="0" bestFit="1" customWidth="1"/>
    <col min="6" max="6" width="5.25390625" style="0" bestFit="1" customWidth="1"/>
    <col min="7" max="10" width="9.00390625" style="58" customWidth="1"/>
    <col min="11" max="11" width="7.50390625" style="58" bestFit="1" customWidth="1"/>
    <col min="12" max="13" width="11.00390625" style="58" customWidth="1"/>
    <col min="14" max="14" width="7.50390625" style="58" bestFit="1" customWidth="1"/>
    <col min="15" max="15" width="13.125" style="0" bestFit="1" customWidth="1"/>
    <col min="16" max="16" width="9.50390625" style="74" bestFit="1" customWidth="1"/>
    <col min="17" max="17" width="2.50390625" style="0" bestFit="1" customWidth="1"/>
    <col min="19" max="19" width="2.50390625" style="0" bestFit="1" customWidth="1"/>
  </cols>
  <sheetData>
    <row r="1" spans="1:19" ht="13.5">
      <c r="A1" t="s">
        <v>247</v>
      </c>
      <c r="C1" t="s">
        <v>248</v>
      </c>
      <c r="D1" t="s">
        <v>249</v>
      </c>
      <c r="L1" s="58" t="s">
        <v>250</v>
      </c>
      <c r="M1" s="58" t="s">
        <v>251</v>
      </c>
      <c r="O1" t="s">
        <v>69</v>
      </c>
      <c r="P1" s="74" t="s">
        <v>252</v>
      </c>
      <c r="Q1" s="58" t="s">
        <v>253</v>
      </c>
      <c r="S1" t="s">
        <v>254</v>
      </c>
    </row>
    <row r="2" spans="1:19" ht="13.5">
      <c r="A2" s="142" t="str">
        <f>'男子DB'!A2</f>
        <v>0743</v>
      </c>
      <c r="B2" s="119"/>
      <c r="C2" s="123" t="str">
        <f>'男子DB'!C2</f>
        <v>ｵｲｶﾜｼｮｳﾍｲ</v>
      </c>
      <c r="D2" s="123" t="str">
        <f>'男子DB'!B2</f>
        <v>及川  祥平</v>
      </c>
      <c r="E2" s="119" t="s">
        <v>139</v>
      </c>
      <c r="F2" t="s">
        <v>168</v>
      </c>
      <c r="G2"/>
      <c r="H2"/>
      <c r="I2"/>
      <c r="J2"/>
      <c r="K2" s="58" t="s">
        <v>83</v>
      </c>
      <c r="L2" s="124">
        <f>'男子DB'!J2*100</f>
        <v>72008</v>
      </c>
      <c r="M2" s="124">
        <f>'男子DB'!K2*100</f>
        <v>31156</v>
      </c>
      <c r="O2" s="123" t="str">
        <f>'男子DB'!F2</f>
        <v>蔵王観開ＳＣ</v>
      </c>
      <c r="P2" s="123" t="str">
        <f>'男子DB'!D2</f>
        <v>43.10.18</v>
      </c>
      <c r="Q2" s="123" t="str">
        <f>'男子DB'!G2</f>
        <v>4</v>
      </c>
      <c r="R2" s="74"/>
      <c r="S2" s="123" t="str">
        <f>'男子DB'!H2</f>
        <v>0</v>
      </c>
    </row>
    <row r="3" spans="1:19" ht="13.5">
      <c r="A3" s="142" t="str">
        <f>'男子DB'!A3</f>
        <v>0802</v>
      </c>
      <c r="B3" s="119"/>
      <c r="C3" s="123" t="str">
        <f>'男子DB'!C3</f>
        <v>ｽｶﾞﾜﾗﾋﾛｼ</v>
      </c>
      <c r="D3" s="123" t="str">
        <f>'男子DB'!B3</f>
        <v>菅原　博志</v>
      </c>
      <c r="E3" s="119" t="s">
        <v>139</v>
      </c>
      <c r="F3" t="s">
        <v>168</v>
      </c>
      <c r="G3"/>
      <c r="H3"/>
      <c r="I3"/>
      <c r="J3"/>
      <c r="K3" s="58" t="s">
        <v>83</v>
      </c>
      <c r="L3" s="124">
        <f>'男子DB'!J3*100</f>
        <v>23927</v>
      </c>
      <c r="M3" s="124">
        <f>'男子DB'!K3*100</f>
        <v>32269</v>
      </c>
      <c r="O3" s="123" t="str">
        <f>'男子DB'!F3</f>
        <v>山銀スキー部</v>
      </c>
      <c r="P3" s="123" t="str">
        <f>'男子DB'!D3</f>
        <v>64.04.14</v>
      </c>
      <c r="Q3" s="123" t="str">
        <f>'男子DB'!G3</f>
        <v>4</v>
      </c>
      <c r="R3" s="74"/>
      <c r="S3" s="123" t="str">
        <f>'男子DB'!H3</f>
        <v>0</v>
      </c>
    </row>
    <row r="4" spans="1:19" ht="13.5">
      <c r="A4" s="142" t="str">
        <f>'男子DB'!A4</f>
        <v>0915</v>
      </c>
      <c r="B4" s="119"/>
      <c r="C4" s="123" t="str">
        <f>'男子DB'!C4</f>
        <v>ｽｽﾞｷｺｳｽｹ</v>
      </c>
      <c r="D4" s="123" t="str">
        <f>'男子DB'!B4</f>
        <v>鈴木　康介</v>
      </c>
      <c r="E4" s="119" t="s">
        <v>139</v>
      </c>
      <c r="F4" t="s">
        <v>168</v>
      </c>
      <c r="G4"/>
      <c r="H4"/>
      <c r="I4"/>
      <c r="J4"/>
      <c r="K4" s="58" t="s">
        <v>83</v>
      </c>
      <c r="L4" s="124">
        <f>'男子DB'!J4*100</f>
        <v>20655</v>
      </c>
      <c r="M4" s="124">
        <f>'男子DB'!K4*100</f>
        <v>23728</v>
      </c>
      <c r="O4" s="123" t="str">
        <f>'男子DB'!F4</f>
        <v>山銀スキー部</v>
      </c>
      <c r="P4" s="123" t="str">
        <f>'男子DB'!D4</f>
        <v>57.05.27</v>
      </c>
      <c r="Q4" s="123" t="str">
        <f>'男子DB'!G4</f>
        <v>4</v>
      </c>
      <c r="R4" s="74"/>
      <c r="S4" s="123" t="str">
        <f>'男子DB'!H4</f>
        <v>0</v>
      </c>
    </row>
    <row r="5" spans="1:19" ht="13.5">
      <c r="A5" s="142" t="str">
        <f>'男子DB'!A5</f>
        <v>0916</v>
      </c>
      <c r="B5" s="119"/>
      <c r="C5" s="123" t="str">
        <f>'男子DB'!C5</f>
        <v>ｽｽﾞｷﾔｽﾋﾛ</v>
      </c>
      <c r="D5" s="123" t="str">
        <f>'男子DB'!B5</f>
        <v>鈴木　康弘</v>
      </c>
      <c r="E5" s="119" t="s">
        <v>139</v>
      </c>
      <c r="F5" t="s">
        <v>168</v>
      </c>
      <c r="G5"/>
      <c r="H5"/>
      <c r="I5"/>
      <c r="J5"/>
      <c r="K5" s="58" t="s">
        <v>83</v>
      </c>
      <c r="L5" s="124">
        <f>'男子DB'!J5*100</f>
        <v>27504.000000000004</v>
      </c>
      <c r="M5" s="124">
        <f>'男子DB'!K5*100</f>
        <v>35530</v>
      </c>
      <c r="O5" s="123" t="str">
        <f>'男子DB'!F5</f>
        <v>山銀スキー部</v>
      </c>
      <c r="P5" s="123" t="str">
        <f>'男子DB'!D5</f>
        <v>62.06.24</v>
      </c>
      <c r="Q5" s="123" t="str">
        <f>'男子DB'!G5</f>
        <v>4</v>
      </c>
      <c r="R5" s="74"/>
      <c r="S5" s="123" t="str">
        <f>'男子DB'!H5</f>
        <v>0</v>
      </c>
    </row>
    <row r="6" spans="1:19" ht="13.5">
      <c r="A6" s="142" t="str">
        <f>'男子DB'!A6</f>
        <v>1081</v>
      </c>
      <c r="B6" s="119"/>
      <c r="C6" s="123" t="str">
        <f>'男子DB'!C6</f>
        <v>ｶﾝﾉｹﾝ</v>
      </c>
      <c r="D6" s="123" t="str">
        <f>'男子DB'!B6</f>
        <v>菅野　　健</v>
      </c>
      <c r="E6" s="119" t="s">
        <v>139</v>
      </c>
      <c r="F6" t="s">
        <v>168</v>
      </c>
      <c r="G6"/>
      <c r="H6"/>
      <c r="I6"/>
      <c r="J6"/>
      <c r="K6" s="58" t="s">
        <v>83</v>
      </c>
      <c r="L6" s="124">
        <f>'男子DB'!J6*100</f>
        <v>56445.00000000001</v>
      </c>
      <c r="M6" s="124">
        <f>'男子DB'!K6*100</f>
        <v>23988</v>
      </c>
      <c r="O6" s="123" t="str">
        <f>'男子DB'!F6</f>
        <v>山銀スキー部</v>
      </c>
      <c r="P6" s="123" t="str">
        <f>'男子DB'!D6</f>
        <v>72.06.24</v>
      </c>
      <c r="Q6" s="123" t="str">
        <f>'男子DB'!G6</f>
        <v>4</v>
      </c>
      <c r="R6" s="74"/>
      <c r="S6" s="123" t="str">
        <f>'男子DB'!H6</f>
        <v>0</v>
      </c>
    </row>
    <row r="7" spans="1:19" ht="13.5">
      <c r="A7" s="142" t="str">
        <f>'男子DB'!A7</f>
        <v>1257</v>
      </c>
      <c r="B7" s="119"/>
      <c r="C7" s="123" t="str">
        <f>'男子DB'!C7</f>
        <v>ｱﾍﾞﾄﾓﾔ</v>
      </c>
      <c r="D7" s="123" t="str">
        <f>'男子DB'!B7</f>
        <v>阿部　智也</v>
      </c>
      <c r="E7" s="119" t="s">
        <v>139</v>
      </c>
      <c r="F7" t="s">
        <v>168</v>
      </c>
      <c r="G7"/>
      <c r="H7"/>
      <c r="I7"/>
      <c r="J7"/>
      <c r="K7" s="58" t="s">
        <v>83</v>
      </c>
      <c r="L7" s="124">
        <f>'男子DB'!J7*100</f>
        <v>37655</v>
      </c>
      <c r="M7" s="124">
        <f>'男子DB'!K7*100</f>
        <v>18603</v>
      </c>
      <c r="O7" s="123" t="str">
        <f>'男子DB'!F7</f>
        <v>山形県庁</v>
      </c>
      <c r="P7" s="123" t="str">
        <f>'男子DB'!D7</f>
        <v>72.12.17</v>
      </c>
      <c r="Q7" s="123" t="str">
        <f>'男子DB'!G7</f>
        <v>4</v>
      </c>
      <c r="R7" s="74"/>
      <c r="S7" s="123" t="str">
        <f>'男子DB'!H7</f>
        <v>0</v>
      </c>
    </row>
    <row r="8" spans="1:19" ht="13.5">
      <c r="A8" s="142" t="str">
        <f>'男子DB'!A8</f>
        <v>1822</v>
      </c>
      <c r="B8" s="119"/>
      <c r="C8" s="123" t="str">
        <f>'男子DB'!C8</f>
        <v>ｾｲﾉｺｳﾕｳ</v>
      </c>
      <c r="D8" s="123" t="str">
        <f>'男子DB'!B8</f>
        <v>清野　嵩悠</v>
      </c>
      <c r="E8" s="119" t="s">
        <v>139</v>
      </c>
      <c r="F8" t="s">
        <v>168</v>
      </c>
      <c r="G8"/>
      <c r="H8"/>
      <c r="I8"/>
      <c r="J8"/>
      <c r="K8" s="58" t="s">
        <v>83</v>
      </c>
      <c r="L8" s="124">
        <f>'男子DB'!J8*100</f>
        <v>1156</v>
      </c>
      <c r="M8" s="124">
        <f>'男子DB'!K8*100</f>
        <v>472</v>
      </c>
      <c r="O8" s="123" t="str">
        <f>'男子DB'!F8</f>
        <v>置環</v>
      </c>
      <c r="P8" s="123" t="str">
        <f>'男子DB'!D8</f>
        <v>93.11.27</v>
      </c>
      <c r="Q8" s="123" t="str">
        <f>'男子DB'!G8</f>
        <v>4</v>
      </c>
      <c r="R8" s="74"/>
      <c r="S8" s="123" t="str">
        <f>'男子DB'!H8</f>
        <v>0</v>
      </c>
    </row>
    <row r="9" spans="1:19" ht="13.5">
      <c r="A9" s="142" t="str">
        <f>'男子DB'!A9</f>
        <v>1887</v>
      </c>
      <c r="B9" s="119"/>
      <c r="C9" s="123" t="str">
        <f>'男子DB'!C9</f>
        <v>ﾂﾁﾔﾏｻﾕｷ</v>
      </c>
      <c r="D9" s="123" t="str">
        <f>'男子DB'!B9</f>
        <v>土屋　雅之</v>
      </c>
      <c r="E9" s="119" t="s">
        <v>139</v>
      </c>
      <c r="F9" t="s">
        <v>168</v>
      </c>
      <c r="G9"/>
      <c r="H9"/>
      <c r="I9"/>
      <c r="J9"/>
      <c r="K9" s="58" t="s">
        <v>83</v>
      </c>
      <c r="L9" s="124">
        <f>'男子DB'!J9*100</f>
        <v>29964.999999999996</v>
      </c>
      <c r="M9" s="124">
        <f>'男子DB'!K9*100</f>
        <v>27243</v>
      </c>
      <c r="O9" s="123" t="str">
        <f>'男子DB'!F9</f>
        <v>山銀スキー部</v>
      </c>
      <c r="P9" s="123" t="str">
        <f>'男子DB'!D9</f>
        <v>78.05.21</v>
      </c>
      <c r="Q9" s="123" t="str">
        <f>'男子DB'!G9</f>
        <v>4</v>
      </c>
      <c r="R9" s="74"/>
      <c r="S9" s="123" t="str">
        <f>'男子DB'!H9</f>
        <v>0</v>
      </c>
    </row>
    <row r="10" spans="1:19" ht="13.5">
      <c r="A10" s="142" t="str">
        <f>'男子DB'!A10</f>
        <v>1962</v>
      </c>
      <c r="B10" s="119"/>
      <c r="C10" s="123" t="str">
        <f>'男子DB'!C10</f>
        <v>ｱｶﾏﾂﾀｶﾋﾛ</v>
      </c>
      <c r="D10" s="123" t="str">
        <f>'男子DB'!B10</f>
        <v>赤松　貴大</v>
      </c>
      <c r="E10" s="119" t="s">
        <v>139</v>
      </c>
      <c r="F10" t="s">
        <v>168</v>
      </c>
      <c r="G10"/>
      <c r="H10"/>
      <c r="I10"/>
      <c r="J10"/>
      <c r="K10" s="58" t="s">
        <v>83</v>
      </c>
      <c r="L10" s="124">
        <f>'男子DB'!J10*100</f>
        <v>5904</v>
      </c>
      <c r="M10" s="124">
        <f>'男子DB'!K10*100</f>
        <v>6634.999999999999</v>
      </c>
      <c r="O10" s="123" t="str">
        <f>'男子DB'!F10</f>
        <v>神町自衛隊</v>
      </c>
      <c r="P10" s="123" t="str">
        <f>'男子DB'!D10</f>
        <v>94.02.18</v>
      </c>
      <c r="Q10" s="123" t="str">
        <f>'男子DB'!G10</f>
        <v>4</v>
      </c>
      <c r="R10" s="74"/>
      <c r="S10" s="123" t="str">
        <f>'男子DB'!H10</f>
        <v>0</v>
      </c>
    </row>
    <row r="11" spans="1:19" ht="13.5">
      <c r="A11" s="142" t="str">
        <f>'男子DB'!A11</f>
        <v>2097</v>
      </c>
      <c r="B11" s="119"/>
      <c r="C11" s="123" t="str">
        <f>'男子DB'!C11</f>
        <v>ｵﾀﾞﾘｮｳｽｹ</v>
      </c>
      <c r="D11" s="123" t="str">
        <f>'男子DB'!B11</f>
        <v>小田　良祐</v>
      </c>
      <c r="E11" s="119" t="s">
        <v>139</v>
      </c>
      <c r="F11" t="s">
        <v>168</v>
      </c>
      <c r="G11"/>
      <c r="H11"/>
      <c r="I11"/>
      <c r="J11"/>
      <c r="K11" s="58" t="s">
        <v>83</v>
      </c>
      <c r="L11" s="124">
        <f>'男子DB'!J11*100</f>
        <v>15977.000000000002</v>
      </c>
      <c r="M11" s="124">
        <f>'男子DB'!K11*100</f>
        <v>5810</v>
      </c>
      <c r="O11" s="123" t="str">
        <f>'男子DB'!F11</f>
        <v>神町自衛隊</v>
      </c>
      <c r="P11" s="123" t="str">
        <f>'男子DB'!D11</f>
        <v>95.03.09</v>
      </c>
      <c r="Q11" s="123" t="str">
        <f>'男子DB'!G11</f>
        <v>4</v>
      </c>
      <c r="R11" s="74"/>
      <c r="S11" s="123" t="str">
        <f>'男子DB'!H11</f>
        <v>0</v>
      </c>
    </row>
    <row r="12" spans="1:19" ht="13.5">
      <c r="A12" s="142" t="str">
        <f>'男子DB'!A12</f>
        <v>2177</v>
      </c>
      <c r="B12" s="119"/>
      <c r="C12" s="123" t="str">
        <f>'男子DB'!C12</f>
        <v>ｶﾈｺﾘｮｳﾍｲ</v>
      </c>
      <c r="D12" s="123" t="str">
        <f>'男子DB'!B12</f>
        <v>金子　諒平</v>
      </c>
      <c r="E12" s="119" t="s">
        <v>139</v>
      </c>
      <c r="F12" t="s">
        <v>168</v>
      </c>
      <c r="G12"/>
      <c r="H12"/>
      <c r="I12"/>
      <c r="J12"/>
      <c r="K12" s="58" t="s">
        <v>83</v>
      </c>
      <c r="L12" s="124">
        <f>'男子DB'!J12*100</f>
        <v>25888</v>
      </c>
      <c r="M12" s="124">
        <f>'男子DB'!K12*100</f>
        <v>13907</v>
      </c>
      <c r="O12" s="123" t="str">
        <f>'男子DB'!F12</f>
        <v>米沢スキー場</v>
      </c>
      <c r="P12" s="123" t="str">
        <f>'男子DB'!D12</f>
        <v>95.12.04</v>
      </c>
      <c r="Q12" s="123" t="str">
        <f>'男子DB'!G12</f>
        <v>4</v>
      </c>
      <c r="R12" s="74"/>
      <c r="S12" s="123" t="str">
        <f>'男子DB'!H12</f>
        <v>0</v>
      </c>
    </row>
    <row r="13" spans="1:19" ht="13.5">
      <c r="A13" s="142" t="str">
        <f>'男子DB'!A13</f>
        <v>2302</v>
      </c>
      <c r="B13" s="119"/>
      <c r="C13" s="123" t="str">
        <f>'男子DB'!C13</f>
        <v>ｲﾄｳﾖｼｶｽﾞ</v>
      </c>
      <c r="D13" s="123" t="str">
        <f>'男子DB'!B13</f>
        <v>伊藤　義和</v>
      </c>
      <c r="E13" s="119" t="s">
        <v>139</v>
      </c>
      <c r="F13" t="s">
        <v>168</v>
      </c>
      <c r="G13"/>
      <c r="H13"/>
      <c r="I13"/>
      <c r="J13"/>
      <c r="K13" s="58" t="s">
        <v>83</v>
      </c>
      <c r="L13" s="124">
        <f>'男子DB'!J13*100</f>
        <v>58124</v>
      </c>
      <c r="M13" s="124">
        <f>'男子DB'!K13*100</f>
        <v>47567</v>
      </c>
      <c r="O13" s="123" t="str">
        <f>'男子DB'!F13</f>
        <v>上山アルペン</v>
      </c>
      <c r="P13" s="123" t="str">
        <f>'男子DB'!D13</f>
        <v>64.03.13</v>
      </c>
      <c r="Q13" s="123" t="str">
        <f>'男子DB'!G13</f>
        <v>4</v>
      </c>
      <c r="R13" s="74"/>
      <c r="S13" s="123" t="str">
        <f>'男子DB'!H13</f>
        <v>0</v>
      </c>
    </row>
    <row r="14" spans="1:19" ht="13.5">
      <c r="A14" s="142" t="str">
        <f>'男子DB'!A14</f>
        <v>2311</v>
      </c>
      <c r="B14" s="119"/>
      <c r="C14" s="123" t="str">
        <f>'男子DB'!C14</f>
        <v>ｵｶﾞﾜﾅｵﾐﾁ</v>
      </c>
      <c r="D14" s="123" t="str">
        <f>'男子DB'!B14</f>
        <v>小川　尚道</v>
      </c>
      <c r="E14" s="119" t="s">
        <v>139</v>
      </c>
      <c r="F14" t="s">
        <v>168</v>
      </c>
      <c r="G14"/>
      <c r="H14"/>
      <c r="I14"/>
      <c r="J14"/>
      <c r="K14" s="58" t="s">
        <v>83</v>
      </c>
      <c r="L14" s="124"/>
      <c r="M14" s="124">
        <f>'男子DB'!K14*100</f>
        <v>22573</v>
      </c>
      <c r="O14" s="123" t="str">
        <f>'男子DB'!F14</f>
        <v>自然観ＳＣ</v>
      </c>
      <c r="P14" s="123" t="str">
        <f>'男子DB'!D14</f>
        <v>69.03.25</v>
      </c>
      <c r="Q14" s="123" t="str">
        <f>'男子DB'!G14</f>
        <v>4</v>
      </c>
      <c r="R14" s="74"/>
      <c r="S14" s="123" t="str">
        <f>'男子DB'!H14</f>
        <v>0</v>
      </c>
    </row>
    <row r="15" spans="1:19" ht="13.5">
      <c r="A15" s="142" t="str">
        <f>'男子DB'!A15</f>
        <v>2425</v>
      </c>
      <c r="B15" s="119"/>
      <c r="C15" s="123" t="str">
        <f>'男子DB'!C15</f>
        <v>ｱｵｷｻﾄｼ</v>
      </c>
      <c r="D15" s="123" t="str">
        <f>'男子DB'!B15</f>
        <v>青木　哲志</v>
      </c>
      <c r="E15" s="119" t="s">
        <v>139</v>
      </c>
      <c r="F15" t="s">
        <v>168</v>
      </c>
      <c r="G15"/>
      <c r="H15"/>
      <c r="I15"/>
      <c r="J15"/>
      <c r="K15" s="58" t="s">
        <v>83</v>
      </c>
      <c r="L15" s="124">
        <f>'男子DB'!J15*100</f>
        <v>49157</v>
      </c>
      <c r="M15" s="124">
        <f>'男子DB'!K15*100</f>
        <v>58335</v>
      </c>
      <c r="O15" s="123" t="str">
        <f>'男子DB'!F15</f>
        <v>ZAO猿倉RC</v>
      </c>
      <c r="P15" s="123" t="str">
        <f>'男子DB'!D15</f>
        <v>62.01.25</v>
      </c>
      <c r="Q15" s="123" t="str">
        <f>'男子DB'!G15</f>
        <v>4</v>
      </c>
      <c r="R15" s="74"/>
      <c r="S15" s="123" t="str">
        <f>'男子DB'!H15</f>
        <v>0</v>
      </c>
    </row>
    <row r="16" spans="1:19" ht="13.5">
      <c r="A16" s="142" t="str">
        <f>'男子DB'!A16</f>
        <v>2494</v>
      </c>
      <c r="B16" s="119"/>
      <c r="C16" s="123" t="str">
        <f>'男子DB'!C16</f>
        <v>ﾔﾏｼﾅﾋﾛﾌﾐ</v>
      </c>
      <c r="D16" s="123" t="str">
        <f>'男子DB'!B16</f>
        <v>山科　博史</v>
      </c>
      <c r="E16" s="119" t="s">
        <v>139</v>
      </c>
      <c r="F16" t="s">
        <v>168</v>
      </c>
      <c r="G16"/>
      <c r="H16"/>
      <c r="I16"/>
      <c r="J16"/>
      <c r="K16" s="58" t="s">
        <v>83</v>
      </c>
      <c r="L16" s="124">
        <f>'男子DB'!J16*100</f>
        <v>15229</v>
      </c>
      <c r="M16" s="124">
        <f>'男子DB'!K16*100</f>
        <v>11884</v>
      </c>
      <c r="O16" s="123" t="str">
        <f>'男子DB'!F16</f>
        <v>置環</v>
      </c>
      <c r="P16" s="123" t="str">
        <f>'男子DB'!D16</f>
        <v>85.10.02</v>
      </c>
      <c r="Q16" s="123" t="str">
        <f>'男子DB'!G16</f>
        <v>4</v>
      </c>
      <c r="R16" s="74"/>
      <c r="S16" s="123" t="str">
        <f>'男子DB'!H16</f>
        <v>0</v>
      </c>
    </row>
    <row r="17" spans="1:19" ht="13.5">
      <c r="A17" s="142" t="str">
        <f>'男子DB'!A17</f>
        <v>2495</v>
      </c>
      <c r="B17" s="119"/>
      <c r="C17" s="123" t="str">
        <f>'男子DB'!C17</f>
        <v>ｷﾑﾗｶｽﾞﾋﾛ</v>
      </c>
      <c r="D17" s="123" t="str">
        <f>'男子DB'!B17</f>
        <v>木村　和博</v>
      </c>
      <c r="E17" s="119" t="s">
        <v>139</v>
      </c>
      <c r="F17" t="s">
        <v>168</v>
      </c>
      <c r="G17"/>
      <c r="H17"/>
      <c r="I17"/>
      <c r="J17"/>
      <c r="K17" s="58" t="s">
        <v>83</v>
      </c>
      <c r="L17" s="124"/>
      <c r="M17" s="124">
        <f>'男子DB'!K17*100</f>
        <v>33105</v>
      </c>
      <c r="O17" s="123" t="str">
        <f>'男子DB'!F17</f>
        <v>カスカワ</v>
      </c>
      <c r="P17" s="123" t="str">
        <f>'男子DB'!D17</f>
        <v>71.05.05</v>
      </c>
      <c r="Q17" s="123" t="str">
        <f>'男子DB'!G17</f>
        <v>4</v>
      </c>
      <c r="R17" s="74"/>
      <c r="S17" s="123" t="str">
        <f>'男子DB'!H17</f>
        <v>0</v>
      </c>
    </row>
    <row r="18" spans="1:19" ht="13.5">
      <c r="A18" s="142" t="str">
        <f>'男子DB'!A18</f>
        <v>2552</v>
      </c>
      <c r="B18" s="119"/>
      <c r="C18" s="123" t="str">
        <f>'男子DB'!C18</f>
        <v>ｻｸﾏｺｳﾀﾞｲ</v>
      </c>
      <c r="D18" s="123" t="str">
        <f>'男子DB'!B18</f>
        <v>佐久間晃大</v>
      </c>
      <c r="E18" s="119" t="s">
        <v>139</v>
      </c>
      <c r="F18" t="s">
        <v>168</v>
      </c>
      <c r="G18"/>
      <c r="H18"/>
      <c r="I18"/>
      <c r="J18"/>
      <c r="K18" s="58" t="s">
        <v>83</v>
      </c>
      <c r="L18" s="124">
        <f>'男子DB'!J18*100</f>
        <v>14575</v>
      </c>
      <c r="M18" s="124">
        <f>'男子DB'!K18*100</f>
        <v>11320</v>
      </c>
      <c r="O18" s="123" t="str">
        <f>'男子DB'!F18</f>
        <v>尾花沢スキー</v>
      </c>
      <c r="P18" s="123" t="str">
        <f>'男子DB'!D18</f>
        <v>00.09.13</v>
      </c>
      <c r="Q18" s="123" t="str">
        <f>'男子DB'!G18</f>
        <v>4</v>
      </c>
      <c r="R18" s="74"/>
      <c r="S18" s="123" t="str">
        <f>'男子DB'!H18</f>
        <v>0</v>
      </c>
    </row>
    <row r="19" spans="1:19" ht="13.5">
      <c r="A19" s="142" t="str">
        <f>'男子DB'!A19</f>
        <v>2618</v>
      </c>
      <c r="B19" s="119"/>
      <c r="C19" s="123" t="str">
        <f>'男子DB'!C19</f>
        <v>ﾑﾗｶﾐﾘｭｳﾀﾛｳ</v>
      </c>
      <c r="D19" s="123" t="str">
        <f>'男子DB'!B19</f>
        <v>村上龍太郎</v>
      </c>
      <c r="E19" s="119" t="s">
        <v>139</v>
      </c>
      <c r="F19" t="s">
        <v>168</v>
      </c>
      <c r="G19"/>
      <c r="H19"/>
      <c r="I19"/>
      <c r="J19"/>
      <c r="K19" s="58" t="s">
        <v>83</v>
      </c>
      <c r="L19" s="124">
        <f>'男子DB'!J19*100</f>
        <v>10761</v>
      </c>
      <c r="M19" s="124">
        <f>'男子DB'!K19*100</f>
        <v>9072</v>
      </c>
      <c r="O19" s="123" t="str">
        <f>'男子DB'!F19</f>
        <v>専修大学</v>
      </c>
      <c r="P19" s="123" t="str">
        <f>'男子DB'!D19</f>
        <v>01.10.04</v>
      </c>
      <c r="Q19" s="123" t="str">
        <f>'男子DB'!G19</f>
        <v>5</v>
      </c>
      <c r="R19" s="74"/>
      <c r="S19" s="123" t="str">
        <f>'男子DB'!H19</f>
        <v>4</v>
      </c>
    </row>
    <row r="20" spans="1:19" ht="13.5">
      <c r="A20" s="142" t="str">
        <f>'男子DB'!A20</f>
        <v>2623</v>
      </c>
      <c r="B20" s="119"/>
      <c r="C20" s="123" t="str">
        <f>'男子DB'!C20</f>
        <v>ｲﾄｳｿｳﾏ</v>
      </c>
      <c r="D20" s="123" t="str">
        <f>'男子DB'!B20</f>
        <v>伊藤　颯馬</v>
      </c>
      <c r="E20" s="119" t="s">
        <v>139</v>
      </c>
      <c r="F20" t="s">
        <v>168</v>
      </c>
      <c r="G20"/>
      <c r="H20"/>
      <c r="I20"/>
      <c r="J20"/>
      <c r="K20" s="58" t="s">
        <v>83</v>
      </c>
      <c r="L20" s="124">
        <f>'男子DB'!J20*100</f>
        <v>2302</v>
      </c>
      <c r="M20" s="124">
        <f>'男子DB'!K20*100</f>
        <v>4632</v>
      </c>
      <c r="O20" s="123" t="str">
        <f>'男子DB'!F20</f>
        <v>日本大学</v>
      </c>
      <c r="P20" s="123" t="str">
        <f>'男子DB'!D20</f>
        <v>01.10.10</v>
      </c>
      <c r="Q20" s="123" t="str">
        <f>'男子DB'!G20</f>
        <v>5</v>
      </c>
      <c r="R20" s="74"/>
      <c r="S20" s="123" t="str">
        <f>'男子DB'!H20</f>
        <v>4</v>
      </c>
    </row>
    <row r="21" spans="1:19" ht="13.5">
      <c r="A21" s="142" t="str">
        <f>'男子DB'!A21</f>
        <v>2625</v>
      </c>
      <c r="B21" s="119"/>
      <c r="C21" s="123" t="str">
        <f>'男子DB'!C21</f>
        <v>ｱﾀﾞﾁﾋﾛﾉﾘ</v>
      </c>
      <c r="D21" s="123" t="str">
        <f>'男子DB'!B21</f>
        <v>安達　弘倫</v>
      </c>
      <c r="E21" s="119" t="s">
        <v>139</v>
      </c>
      <c r="F21" t="s">
        <v>168</v>
      </c>
      <c r="G21"/>
      <c r="H21"/>
      <c r="I21"/>
      <c r="J21"/>
      <c r="K21" s="58" t="s">
        <v>83</v>
      </c>
      <c r="L21" s="124">
        <f>'男子DB'!J21*100</f>
        <v>29864</v>
      </c>
      <c r="M21" s="124">
        <f>'男子DB'!K21*100</f>
        <v>27154.000000000004</v>
      </c>
      <c r="O21" s="123" t="str">
        <f>'男子DB'!F21</f>
        <v>月山ﾚｰｼﾝｸﾞ</v>
      </c>
      <c r="P21" s="123" t="str">
        <f>'男子DB'!D21</f>
        <v>71.09.26</v>
      </c>
      <c r="Q21" s="123" t="str">
        <f>'男子DB'!G21</f>
        <v>4</v>
      </c>
      <c r="R21" s="74"/>
      <c r="S21" s="123" t="str">
        <f>'男子DB'!H21</f>
        <v>0</v>
      </c>
    </row>
    <row r="22" spans="1:19" ht="13.5">
      <c r="A22" s="142" t="str">
        <f>'男子DB'!A22</f>
        <v>2634</v>
      </c>
      <c r="B22" s="119"/>
      <c r="C22" s="123" t="str">
        <f>'男子DB'!C22</f>
        <v>ｽｽﾞｷﾄｼｶｽﾞ</v>
      </c>
      <c r="D22" s="123" t="str">
        <f>'男子DB'!B22</f>
        <v>鈴木　利一</v>
      </c>
      <c r="E22" s="119" t="s">
        <v>139</v>
      </c>
      <c r="F22" t="s">
        <v>168</v>
      </c>
      <c r="G22"/>
      <c r="H22"/>
      <c r="I22"/>
      <c r="J22"/>
      <c r="K22" s="58" t="s">
        <v>83</v>
      </c>
      <c r="L22" s="124">
        <f>'男子DB'!J22*100</f>
        <v>21265</v>
      </c>
      <c r="M22" s="124">
        <f>'男子DB'!K22*100</f>
        <v>43793</v>
      </c>
      <c r="O22" s="123" t="str">
        <f>'男子DB'!F22</f>
        <v>東北電力山形</v>
      </c>
      <c r="P22" s="123" t="str">
        <f>'男子DB'!D22</f>
        <v>70.04.16</v>
      </c>
      <c r="Q22" s="123" t="str">
        <f>'男子DB'!G22</f>
        <v>4</v>
      </c>
      <c r="R22" s="74"/>
      <c r="S22" s="123" t="str">
        <f>'男子DB'!H22</f>
        <v>0</v>
      </c>
    </row>
    <row r="23" spans="1:19" ht="13.5">
      <c r="A23" s="142" t="str">
        <f>'男子DB'!A23</f>
        <v>2650</v>
      </c>
      <c r="B23" s="119"/>
      <c r="C23" s="123" t="str">
        <f>'男子DB'!C23</f>
        <v>ｷｼﾕｳｷ</v>
      </c>
      <c r="D23" s="123" t="str">
        <f>'男子DB'!B23</f>
        <v>岸　　裕基</v>
      </c>
      <c r="E23" s="119" t="s">
        <v>139</v>
      </c>
      <c r="F23" t="s">
        <v>168</v>
      </c>
      <c r="G23"/>
      <c r="H23"/>
      <c r="I23"/>
      <c r="J23"/>
      <c r="K23" s="58" t="s">
        <v>83</v>
      </c>
      <c r="L23" s="124"/>
      <c r="M23" s="124">
        <f>'男子DB'!K23*100</f>
        <v>13855.000000000002</v>
      </c>
      <c r="O23" s="123" t="str">
        <f>'男子DB'!F23</f>
        <v>神町自衛隊</v>
      </c>
      <c r="P23" s="123" t="str">
        <f>'男子DB'!D23</f>
        <v>03.08.26</v>
      </c>
      <c r="Q23" s="123" t="str">
        <f>'男子DB'!G23</f>
        <v>4</v>
      </c>
      <c r="R23" s="74"/>
      <c r="S23" s="123" t="str">
        <f>'男子DB'!H23</f>
        <v>0</v>
      </c>
    </row>
    <row r="24" spans="1:19" ht="13.5">
      <c r="A24" s="142" t="str">
        <f>'男子DB'!A24</f>
        <v>2654</v>
      </c>
      <c r="B24" s="119"/>
      <c r="C24" s="123" t="str">
        <f>'男子DB'!C24</f>
        <v>ｶｶﾞﾐｿｳﾀ</v>
      </c>
      <c r="D24" s="123" t="str">
        <f>'男子DB'!B24</f>
        <v>鏡　　颯太</v>
      </c>
      <c r="E24" s="119" t="s">
        <v>139</v>
      </c>
      <c r="F24" t="s">
        <v>168</v>
      </c>
      <c r="G24"/>
      <c r="H24"/>
      <c r="I24"/>
      <c r="J24"/>
      <c r="K24" s="58" t="s">
        <v>83</v>
      </c>
      <c r="L24" s="124">
        <f>'男子DB'!J24*100</f>
        <v>1763</v>
      </c>
      <c r="M24" s="124">
        <f>'男子DB'!K24*100</f>
        <v>1529</v>
      </c>
      <c r="O24" s="123" t="str">
        <f>'男子DB'!F24</f>
        <v>日本大学</v>
      </c>
      <c r="P24" s="123" t="str">
        <f>'男子DB'!D24</f>
        <v>03.03.29</v>
      </c>
      <c r="Q24" s="123" t="str">
        <f>'男子DB'!G24</f>
        <v>5</v>
      </c>
      <c r="R24" s="74"/>
      <c r="S24" s="123" t="str">
        <f>'男子DB'!H24</f>
        <v>3</v>
      </c>
    </row>
    <row r="25" spans="1:19" ht="13.5">
      <c r="A25" s="142" t="str">
        <f>'男子DB'!A25</f>
        <v>2661</v>
      </c>
      <c r="B25" s="119"/>
      <c r="C25" s="123" t="str">
        <f>'男子DB'!C25</f>
        <v>ｻｲﾄｳｶｽﾞｷ</v>
      </c>
      <c r="D25" s="123" t="str">
        <f>'男子DB'!B25</f>
        <v>齋藤　和樹</v>
      </c>
      <c r="E25" s="119" t="s">
        <v>139</v>
      </c>
      <c r="F25" t="s">
        <v>168</v>
      </c>
      <c r="G25"/>
      <c r="H25"/>
      <c r="I25"/>
      <c r="J25"/>
      <c r="K25" s="58" t="s">
        <v>83</v>
      </c>
      <c r="L25" s="124">
        <f>'男子DB'!J25*100</f>
        <v>8000</v>
      </c>
      <c r="M25" s="124">
        <f>'男子DB'!K25*100</f>
        <v>8876</v>
      </c>
      <c r="O25" s="123" t="str">
        <f>'男子DB'!F25</f>
        <v>ZAO猿倉RC</v>
      </c>
      <c r="P25" s="123" t="str">
        <f>'男子DB'!D25</f>
        <v>03.03.28</v>
      </c>
      <c r="Q25" s="123" t="str">
        <f>'男子DB'!G25</f>
        <v>4</v>
      </c>
      <c r="R25" s="74"/>
      <c r="S25" s="123" t="str">
        <f>'男子DB'!H25</f>
        <v>0</v>
      </c>
    </row>
    <row r="26" spans="1:19" ht="13.5">
      <c r="A26" s="142" t="str">
        <f>'男子DB'!A26</f>
        <v>2663</v>
      </c>
      <c r="B26" s="119"/>
      <c r="C26" s="123" t="str">
        <f>'男子DB'!C26</f>
        <v>ｱｵｷﾘｵﾝ</v>
      </c>
      <c r="D26" s="123" t="str">
        <f>'男子DB'!B26</f>
        <v>青木　理恩</v>
      </c>
      <c r="E26" s="119" t="s">
        <v>139</v>
      </c>
      <c r="F26" t="s">
        <v>168</v>
      </c>
      <c r="G26"/>
      <c r="H26"/>
      <c r="I26"/>
      <c r="J26"/>
      <c r="K26" s="58" t="s">
        <v>83</v>
      </c>
      <c r="L26" s="124">
        <f>'男子DB'!J26*100</f>
        <v>1638</v>
      </c>
      <c r="M26" s="124">
        <f>'男子DB'!K26*100</f>
        <v>1274</v>
      </c>
      <c r="O26" s="123" t="str">
        <f>'男子DB'!F26</f>
        <v>明治大学</v>
      </c>
      <c r="P26" s="123" t="str">
        <f>'男子DB'!D26</f>
        <v>02.05.30</v>
      </c>
      <c r="Q26" s="123" t="str">
        <f>'男子DB'!G26</f>
        <v>5</v>
      </c>
      <c r="R26" s="74"/>
      <c r="S26" s="123" t="str">
        <f>'男子DB'!H26</f>
        <v>3</v>
      </c>
    </row>
    <row r="27" spans="1:19" ht="13.5">
      <c r="A27" s="142" t="str">
        <f>'男子DB'!A27</f>
        <v>2689</v>
      </c>
      <c r="B27" s="119"/>
      <c r="C27" s="123" t="str">
        <f>'男子DB'!C27</f>
        <v>ｻﾄｳﾉｱ</v>
      </c>
      <c r="D27" s="123" t="str">
        <f>'男子DB'!B27</f>
        <v>佐藤　希海</v>
      </c>
      <c r="E27" s="119" t="s">
        <v>139</v>
      </c>
      <c r="F27" t="s">
        <v>168</v>
      </c>
      <c r="G27"/>
      <c r="H27"/>
      <c r="I27"/>
      <c r="J27"/>
      <c r="K27" s="58" t="s">
        <v>83</v>
      </c>
      <c r="L27" s="124">
        <f>'男子DB'!J27*100</f>
        <v>6369</v>
      </c>
      <c r="M27" s="124">
        <f>'男子DB'!K27*100</f>
        <v>8458</v>
      </c>
      <c r="O27" s="123" t="str">
        <f>'男子DB'!F27</f>
        <v>尾花沢スキー</v>
      </c>
      <c r="P27" s="123" t="str">
        <f>'男子DB'!D27</f>
        <v>04.02.25</v>
      </c>
      <c r="Q27" s="123" t="str">
        <f>'男子DB'!G27</f>
        <v>4</v>
      </c>
      <c r="R27" s="74"/>
      <c r="S27" s="123" t="str">
        <f>'男子DB'!H27</f>
        <v>0</v>
      </c>
    </row>
    <row r="28" spans="1:19" ht="13.5">
      <c r="A28" s="142" t="str">
        <f>'男子DB'!A28</f>
        <v>2695</v>
      </c>
      <c r="B28" s="119"/>
      <c r="C28" s="123" t="str">
        <f>'男子DB'!C28</f>
        <v>ﾐｶﾐﾀｲｶﾞ</v>
      </c>
      <c r="D28" s="123" t="str">
        <f>'男子DB'!B28</f>
        <v>三上　大我</v>
      </c>
      <c r="E28" s="119" t="s">
        <v>139</v>
      </c>
      <c r="F28" t="s">
        <v>168</v>
      </c>
      <c r="G28"/>
      <c r="H28"/>
      <c r="I28"/>
      <c r="J28"/>
      <c r="K28" s="58" t="s">
        <v>83</v>
      </c>
      <c r="L28" s="155">
        <f>'男子DB'!J28*100</f>
        <v>0</v>
      </c>
      <c r="M28" s="124">
        <f>'男子DB'!K28*100</f>
        <v>542</v>
      </c>
      <c r="O28" s="123" t="str">
        <f>'男子DB'!F28</f>
        <v>置環</v>
      </c>
      <c r="P28" s="123" t="str">
        <f>'男子DB'!D28</f>
        <v>98.03.09</v>
      </c>
      <c r="Q28" s="123" t="str">
        <f>'男子DB'!G28</f>
        <v>4</v>
      </c>
      <c r="R28" s="74"/>
      <c r="S28" s="123" t="str">
        <f>'男子DB'!H28</f>
        <v>0</v>
      </c>
    </row>
    <row r="29" spans="1:19" ht="13.5">
      <c r="A29" s="142" t="str">
        <f>'男子DB'!A29</f>
        <v>2716</v>
      </c>
      <c r="B29" s="119"/>
      <c r="C29" s="123" t="str">
        <f>'男子DB'!C29</f>
        <v>ﾀｹﾀﾞﾏｻﾃﾙ</v>
      </c>
      <c r="D29" s="123" t="str">
        <f>'男子DB'!B29</f>
        <v>武田　匡央</v>
      </c>
      <c r="E29" s="119" t="s">
        <v>139</v>
      </c>
      <c r="F29" t="s">
        <v>168</v>
      </c>
      <c r="G29"/>
      <c r="H29"/>
      <c r="I29"/>
      <c r="J29"/>
      <c r="K29" s="58" t="s">
        <v>83</v>
      </c>
      <c r="L29" s="124">
        <f>'男子DB'!J29*100</f>
        <v>15441</v>
      </c>
      <c r="M29" s="124">
        <f>'男子DB'!K29*100</f>
        <v>14840</v>
      </c>
      <c r="O29" s="123" t="str">
        <f>'男子DB'!F29</f>
        <v>カスカワ</v>
      </c>
      <c r="P29" s="123" t="str">
        <f>'男子DB'!D29</f>
        <v>74.07.22</v>
      </c>
      <c r="Q29" s="123" t="str">
        <f>'男子DB'!G29</f>
        <v>4</v>
      </c>
      <c r="R29" s="74"/>
      <c r="S29" s="123" t="str">
        <f>'男子DB'!H29</f>
        <v>0</v>
      </c>
    </row>
    <row r="30" spans="1:19" ht="13.5">
      <c r="A30" s="142" t="str">
        <f>'男子DB'!A30</f>
        <v>2731</v>
      </c>
      <c r="B30" s="119"/>
      <c r="C30" s="123" t="str">
        <f>'男子DB'!C30</f>
        <v>ｲﾄｳﾄﾓﾋﾛ</v>
      </c>
      <c r="D30" s="123" t="str">
        <f>'男子DB'!B30</f>
        <v>伊藤　智洋</v>
      </c>
      <c r="E30" s="119" t="s">
        <v>139</v>
      </c>
      <c r="F30" t="s">
        <v>168</v>
      </c>
      <c r="G30"/>
      <c r="H30"/>
      <c r="I30"/>
      <c r="J30"/>
      <c r="K30" s="58" t="s">
        <v>83</v>
      </c>
      <c r="L30" s="124">
        <f>'男子DB'!J30*100</f>
        <v>39913</v>
      </c>
      <c r="M30" s="124">
        <f>'男子DB'!K30*100</f>
        <v>49190</v>
      </c>
      <c r="O30" s="123" t="str">
        <f>'男子DB'!F30</f>
        <v>河北スキー</v>
      </c>
      <c r="P30" s="123" t="str">
        <f>'男子DB'!D30</f>
        <v>77.08.16</v>
      </c>
      <c r="Q30" s="123" t="str">
        <f>'男子DB'!G30</f>
        <v>4</v>
      </c>
      <c r="R30" s="74"/>
      <c r="S30" s="123" t="str">
        <f>'男子DB'!H30</f>
        <v>0</v>
      </c>
    </row>
    <row r="31" spans="1:19" ht="13.5">
      <c r="A31" s="142" t="str">
        <f>'男子DB'!A31</f>
        <v>2740</v>
      </c>
      <c r="B31" s="119"/>
      <c r="C31" s="123" t="str">
        <f>'男子DB'!C31</f>
        <v>ｻｲﾄｳﾄｳﾏ</v>
      </c>
      <c r="D31" s="123" t="str">
        <f>'男子DB'!B31</f>
        <v>斉藤　東真</v>
      </c>
      <c r="E31" s="119" t="s">
        <v>139</v>
      </c>
      <c r="F31" t="s">
        <v>168</v>
      </c>
      <c r="G31"/>
      <c r="H31"/>
      <c r="I31"/>
      <c r="J31"/>
      <c r="K31" s="58" t="s">
        <v>83</v>
      </c>
      <c r="L31" s="124">
        <f>'男子DB'!J31*100</f>
        <v>2720</v>
      </c>
      <c r="M31" s="124">
        <f>'男子DB'!K31*100</f>
        <v>3376</v>
      </c>
      <c r="O31" s="123" t="str">
        <f>'男子DB'!F31</f>
        <v>山形工業高校</v>
      </c>
      <c r="P31" s="123" t="str">
        <f>'男子DB'!D31</f>
        <v>05.04.05</v>
      </c>
      <c r="Q31" s="123" t="str">
        <f>'男子DB'!G31</f>
        <v>3</v>
      </c>
      <c r="R31" s="74"/>
      <c r="S31" s="123" t="str">
        <f>'男子DB'!H31</f>
        <v>3</v>
      </c>
    </row>
    <row r="32" spans="1:19" ht="13.5">
      <c r="A32" s="142" t="str">
        <f>'男子DB'!A32</f>
        <v>2743</v>
      </c>
      <c r="B32" s="119"/>
      <c r="C32" s="123" t="str">
        <f>'男子DB'!C32</f>
        <v>ｺﾏﾂﾋﾛｾ</v>
      </c>
      <c r="D32" s="123" t="str">
        <f>'男子DB'!B32</f>
        <v>小松　大晟</v>
      </c>
      <c r="E32" s="119" t="s">
        <v>139</v>
      </c>
      <c r="F32" t="s">
        <v>168</v>
      </c>
      <c r="G32"/>
      <c r="H32"/>
      <c r="I32"/>
      <c r="J32"/>
      <c r="K32" s="58" t="s">
        <v>83</v>
      </c>
      <c r="L32" s="124">
        <f>'男子DB'!J32*100</f>
        <v>4724</v>
      </c>
      <c r="M32" s="124">
        <f>'男子DB'!K32*100</f>
        <v>4053</v>
      </c>
      <c r="O32" s="123" t="str">
        <f>'男子DB'!F32</f>
        <v>九里高校</v>
      </c>
      <c r="P32" s="123" t="str">
        <f>'男子DB'!D32</f>
        <v>06.02.12</v>
      </c>
      <c r="Q32" s="123" t="str">
        <f>'男子DB'!G32</f>
        <v>3</v>
      </c>
      <c r="R32" s="74"/>
      <c r="S32" s="123" t="str">
        <f>'男子DB'!H32</f>
        <v>3</v>
      </c>
    </row>
    <row r="33" spans="1:19" ht="13.5">
      <c r="A33" s="142" t="str">
        <f>'男子DB'!A33</f>
        <v>2748</v>
      </c>
      <c r="B33" s="119"/>
      <c r="C33" s="123" t="str">
        <f>'男子DB'!C33</f>
        <v>ｳﾒﾂｿｳﾏ</v>
      </c>
      <c r="D33" s="123" t="str">
        <f>'男子DB'!B33</f>
        <v>梅津　颯麻</v>
      </c>
      <c r="E33" s="119" t="s">
        <v>139</v>
      </c>
      <c r="F33" t="s">
        <v>168</v>
      </c>
      <c r="G33"/>
      <c r="H33"/>
      <c r="I33"/>
      <c r="J33"/>
      <c r="K33" s="58" t="s">
        <v>83</v>
      </c>
      <c r="L33" s="124">
        <f>'男子DB'!J33*100</f>
        <v>6697</v>
      </c>
      <c r="M33" s="124">
        <f>'男子DB'!K33*100</f>
        <v>6283</v>
      </c>
      <c r="O33" s="123" t="str">
        <f>'男子DB'!F33</f>
        <v>九里高校</v>
      </c>
      <c r="P33" s="123" t="str">
        <f>'男子DB'!D33</f>
        <v>05.08.13</v>
      </c>
      <c r="Q33" s="123" t="str">
        <f>'男子DB'!G33</f>
        <v>3</v>
      </c>
      <c r="R33" s="74"/>
      <c r="S33" s="123" t="str">
        <f>'男子DB'!H33</f>
        <v>3</v>
      </c>
    </row>
    <row r="34" spans="1:19" ht="13.5">
      <c r="A34" s="142" t="str">
        <f>'男子DB'!A34</f>
        <v>2750</v>
      </c>
      <c r="B34" s="119"/>
      <c r="C34" s="123" t="str">
        <f>'男子DB'!C34</f>
        <v>ﾊﾔｼｲｯｾｲ</v>
      </c>
      <c r="D34" s="123" t="str">
        <f>'男子DB'!B34</f>
        <v>林　　壱成</v>
      </c>
      <c r="E34" s="119" t="s">
        <v>139</v>
      </c>
      <c r="F34" t="s">
        <v>168</v>
      </c>
      <c r="G34"/>
      <c r="H34"/>
      <c r="I34"/>
      <c r="J34"/>
      <c r="K34" s="58" t="s">
        <v>83</v>
      </c>
      <c r="L34" s="124">
        <f>'男子DB'!J34*100</f>
        <v>3415.9999999999995</v>
      </c>
      <c r="M34" s="124">
        <f>'男子DB'!K34*100</f>
        <v>3821</v>
      </c>
      <c r="O34" s="123" t="str">
        <f>'男子DB'!F34</f>
        <v>山形中央高校</v>
      </c>
      <c r="P34" s="123" t="str">
        <f>'男子DB'!D34</f>
        <v>05.10.16</v>
      </c>
      <c r="Q34" s="123" t="str">
        <f>'男子DB'!G34</f>
        <v>3</v>
      </c>
      <c r="R34" s="74"/>
      <c r="S34" s="123" t="str">
        <f>'男子DB'!H34</f>
        <v>3</v>
      </c>
    </row>
    <row r="35" spans="1:19" ht="13.5">
      <c r="A35" s="142" t="str">
        <f>'男子DB'!A35</f>
        <v>2756</v>
      </c>
      <c r="B35" s="119"/>
      <c r="C35" s="123" t="str">
        <f>'男子DB'!C35</f>
        <v>ｴﾝﾄﾞｳﾕｳ</v>
      </c>
      <c r="D35" s="123" t="str">
        <f>'男子DB'!B35</f>
        <v>遠藤　　悠</v>
      </c>
      <c r="E35" s="119" t="s">
        <v>139</v>
      </c>
      <c r="F35" t="s">
        <v>168</v>
      </c>
      <c r="G35"/>
      <c r="H35"/>
      <c r="I35"/>
      <c r="J35"/>
      <c r="K35" s="58" t="s">
        <v>83</v>
      </c>
      <c r="L35" s="124">
        <f>'男子DB'!J35*100</f>
        <v>2303</v>
      </c>
      <c r="M35" s="124">
        <f>'男子DB'!K35*100</f>
        <v>1941</v>
      </c>
      <c r="O35" s="123" t="str">
        <f>'男子DB'!F35</f>
        <v>東京農大</v>
      </c>
      <c r="P35" s="123" t="str">
        <f>'男子DB'!D35</f>
        <v>04.04.21</v>
      </c>
      <c r="Q35" s="123" t="str">
        <f>'男子DB'!G35</f>
        <v>5</v>
      </c>
      <c r="R35" s="74"/>
      <c r="S35" s="123" t="str">
        <f>'男子DB'!H35</f>
        <v>1</v>
      </c>
    </row>
    <row r="36" spans="1:19" ht="13.5">
      <c r="A36" s="142" t="str">
        <f>'男子DB'!A36</f>
        <v>2783</v>
      </c>
      <c r="B36" s="119"/>
      <c r="C36" s="123" t="str">
        <f>'男子DB'!C36</f>
        <v>ﾊｾｶﾞﾜｼｭｳｼﾞ</v>
      </c>
      <c r="D36" s="123" t="str">
        <f>'男子DB'!B36</f>
        <v>長谷川周司</v>
      </c>
      <c r="E36" s="119" t="s">
        <v>139</v>
      </c>
      <c r="F36" t="s">
        <v>168</v>
      </c>
      <c r="G36"/>
      <c r="H36"/>
      <c r="I36"/>
      <c r="J36"/>
      <c r="K36" s="58" t="s">
        <v>83</v>
      </c>
      <c r="L36" s="124"/>
      <c r="M36" s="124">
        <f>'男子DB'!K36*100</f>
        <v>37532</v>
      </c>
      <c r="O36" s="123" t="str">
        <f>'男子DB'!F36</f>
        <v>羽山スキー研</v>
      </c>
      <c r="P36" s="123" t="str">
        <f>'男子DB'!D36</f>
        <v>68.06.01</v>
      </c>
      <c r="Q36" s="123" t="str">
        <f>'男子DB'!G36</f>
        <v>4</v>
      </c>
      <c r="R36" s="74"/>
      <c r="S36" s="123" t="str">
        <f>'男子DB'!H36</f>
        <v>0</v>
      </c>
    </row>
    <row r="37" spans="1:19" ht="13.5">
      <c r="A37" s="142" t="str">
        <f>'男子DB'!A37</f>
        <v>2788</v>
      </c>
      <c r="B37" s="119"/>
      <c r="C37" s="123" t="str">
        <f>'男子DB'!C37</f>
        <v>ｼｮｳｼﾞｹﾝｲﾁ</v>
      </c>
      <c r="D37" s="123" t="str">
        <f>'男子DB'!B37</f>
        <v>庄子　憲一</v>
      </c>
      <c r="E37" s="119" t="s">
        <v>139</v>
      </c>
      <c r="F37" t="s">
        <v>168</v>
      </c>
      <c r="G37"/>
      <c r="H37"/>
      <c r="I37"/>
      <c r="J37"/>
      <c r="K37" s="58" t="s">
        <v>83</v>
      </c>
      <c r="L37" s="124"/>
      <c r="M37" s="124">
        <f>'男子DB'!K37*100</f>
        <v>43002</v>
      </c>
      <c r="O37" s="123" t="str">
        <f>'男子DB'!F37</f>
        <v>上山アルペン</v>
      </c>
      <c r="P37" s="123" t="str">
        <f>'男子DB'!D37</f>
        <v>49.03.08</v>
      </c>
      <c r="Q37" s="123" t="str">
        <f>'男子DB'!G37</f>
        <v>4</v>
      </c>
      <c r="R37" s="74"/>
      <c r="S37" s="123" t="str">
        <f>'男子DB'!H37</f>
        <v>0</v>
      </c>
    </row>
    <row r="38" spans="1:19" ht="13.5">
      <c r="A38" s="142" t="str">
        <f>'男子DB'!A38</f>
        <v>2800</v>
      </c>
      <c r="B38" s="119"/>
      <c r="C38" s="123" t="str">
        <f>'男子DB'!C38</f>
        <v>ｵﾉｴｲﾁ</v>
      </c>
      <c r="D38" s="123" t="str">
        <f>'男子DB'!B38</f>
        <v>小野　叡知</v>
      </c>
      <c r="E38" s="119" t="s">
        <v>139</v>
      </c>
      <c r="F38" t="s">
        <v>168</v>
      </c>
      <c r="G38"/>
      <c r="H38"/>
      <c r="I38"/>
      <c r="J38"/>
      <c r="K38" s="58" t="s">
        <v>83</v>
      </c>
      <c r="L38" s="124">
        <f>'男子DB'!J38*100</f>
        <v>6481.999999999999</v>
      </c>
      <c r="M38" s="124">
        <f>'男子DB'!K38*100</f>
        <v>12768</v>
      </c>
      <c r="O38" s="123" t="str">
        <f>'男子DB'!F38</f>
        <v>鶴岡工業高校</v>
      </c>
      <c r="P38" s="123" t="str">
        <f>'男子DB'!D38</f>
        <v>05.11.07</v>
      </c>
      <c r="Q38" s="123" t="str">
        <f>'男子DB'!G38</f>
        <v>3</v>
      </c>
      <c r="R38" s="74"/>
      <c r="S38" s="123" t="str">
        <f>'男子DB'!H38</f>
        <v>3</v>
      </c>
    </row>
    <row r="39" spans="1:19" ht="13.5">
      <c r="A39" s="142" t="str">
        <f>'男子DB'!A39</f>
        <v>2801</v>
      </c>
      <c r="B39" s="119"/>
      <c r="C39" s="123" t="str">
        <f>'男子DB'!C39</f>
        <v>ｱﾍﾞｶｽﾞﾄ</v>
      </c>
      <c r="D39" s="123" t="str">
        <f>'男子DB'!B39</f>
        <v>阿部　和人</v>
      </c>
      <c r="E39" s="119" t="s">
        <v>139</v>
      </c>
      <c r="F39" t="s">
        <v>168</v>
      </c>
      <c r="G39"/>
      <c r="H39"/>
      <c r="I39"/>
      <c r="J39"/>
      <c r="K39" s="58" t="s">
        <v>83</v>
      </c>
      <c r="L39" s="124">
        <f>'男子DB'!J39*100</f>
        <v>2720</v>
      </c>
      <c r="M39" s="124">
        <f>'男子DB'!K39*100</f>
        <v>4632</v>
      </c>
      <c r="O39" s="123" t="str">
        <f>'男子DB'!F39</f>
        <v>日大山形高校</v>
      </c>
      <c r="P39" s="123" t="str">
        <f>'男子DB'!D39</f>
        <v>06.05.30</v>
      </c>
      <c r="Q39" s="123" t="str">
        <f>'男子DB'!G39</f>
        <v>3</v>
      </c>
      <c r="R39" s="74"/>
      <c r="S39" s="123" t="str">
        <f>'男子DB'!H39</f>
        <v>2</v>
      </c>
    </row>
    <row r="40" spans="1:19" ht="13.5">
      <c r="A40" s="142" t="str">
        <f>'男子DB'!A40</f>
        <v>2823</v>
      </c>
      <c r="B40" s="119"/>
      <c r="C40" s="123" t="str">
        <f>'男子DB'!C40</f>
        <v>ｵﾇｷﾗｲﾑ</v>
      </c>
      <c r="D40" s="123" t="str">
        <f>'男子DB'!B40</f>
        <v>小貫　徠夢</v>
      </c>
      <c r="E40" s="119" t="s">
        <v>139</v>
      </c>
      <c r="F40" t="s">
        <v>168</v>
      </c>
      <c r="G40"/>
      <c r="H40"/>
      <c r="I40"/>
      <c r="J40"/>
      <c r="K40" s="58" t="s">
        <v>83</v>
      </c>
      <c r="L40" s="124">
        <f>'男子DB'!J40*100</f>
        <v>8047</v>
      </c>
      <c r="M40" s="124">
        <f>'男子DB'!K40*100</f>
        <v>6300</v>
      </c>
      <c r="O40" s="123" t="str">
        <f>'男子DB'!F40</f>
        <v>九里高校</v>
      </c>
      <c r="P40" s="123" t="str">
        <f>'男子DB'!D40</f>
        <v>06.11.25</v>
      </c>
      <c r="Q40" s="123" t="str">
        <f>'男子DB'!G40</f>
        <v>3</v>
      </c>
      <c r="R40" s="74"/>
      <c r="S40" s="123" t="str">
        <f>'男子DB'!H40</f>
        <v>3</v>
      </c>
    </row>
    <row r="41" spans="1:19" ht="13.5">
      <c r="A41" s="142" t="str">
        <f>'男子DB'!A41</f>
        <v>2830</v>
      </c>
      <c r="B41" s="119"/>
      <c r="C41" s="123" t="str">
        <f>'男子DB'!C41</f>
        <v>ｷﾀｶﾜｾｲｷ</v>
      </c>
      <c r="D41" s="123" t="str">
        <f>'男子DB'!B41</f>
        <v>北川　征紀</v>
      </c>
      <c r="E41" s="119" t="s">
        <v>139</v>
      </c>
      <c r="F41" t="s">
        <v>168</v>
      </c>
      <c r="G41"/>
      <c r="H41"/>
      <c r="I41"/>
      <c r="J41"/>
      <c r="K41" s="58" t="s">
        <v>83</v>
      </c>
      <c r="L41" s="124"/>
      <c r="M41" s="124"/>
      <c r="O41" s="123" t="str">
        <f>'男子DB'!F41</f>
        <v>酒田スキー</v>
      </c>
      <c r="P41" s="123" t="str">
        <f>'男子DB'!D41</f>
        <v>33.07.23</v>
      </c>
      <c r="Q41" s="123" t="str">
        <f>'男子DB'!G41</f>
        <v>4</v>
      </c>
      <c r="R41" s="74"/>
      <c r="S41" s="123" t="str">
        <f>'男子DB'!H41</f>
        <v>0</v>
      </c>
    </row>
    <row r="42" spans="1:19" ht="13.5">
      <c r="A42" s="142" t="str">
        <f>'男子DB'!A42</f>
        <v>2832</v>
      </c>
      <c r="B42" s="119"/>
      <c r="C42" s="123" t="str">
        <f>'男子DB'!C42</f>
        <v>ﾑﾈｶﾀｼｭｳ</v>
      </c>
      <c r="D42" s="123" t="str">
        <f>'男子DB'!B42</f>
        <v>宗片　　周</v>
      </c>
      <c r="E42" s="119" t="s">
        <v>139</v>
      </c>
      <c r="F42" t="s">
        <v>168</v>
      </c>
      <c r="G42"/>
      <c r="H42"/>
      <c r="I42"/>
      <c r="J42"/>
      <c r="K42" s="58" t="s">
        <v>83</v>
      </c>
      <c r="L42" s="124">
        <f>'男子DB'!J42*100</f>
        <v>8458</v>
      </c>
      <c r="M42" s="124">
        <f>'男子DB'!K42*100</f>
        <v>11811</v>
      </c>
      <c r="O42" s="123" t="str">
        <f>'男子DB'!F42</f>
        <v>山形工業高校</v>
      </c>
      <c r="P42" s="123" t="str">
        <f>'男子DB'!D42</f>
        <v>06.08.07</v>
      </c>
      <c r="Q42" s="123" t="str">
        <f>'男子DB'!G42</f>
        <v>3</v>
      </c>
      <c r="R42" s="74"/>
      <c r="S42" s="123" t="str">
        <f>'男子DB'!H42</f>
        <v>2</v>
      </c>
    </row>
    <row r="43" spans="1:19" ht="13.5">
      <c r="A43" s="142" t="str">
        <f>'男子DB'!A43</f>
        <v>2859</v>
      </c>
      <c r="B43" s="119"/>
      <c r="C43" s="123" t="str">
        <f>'男子DB'!C43</f>
        <v>ｻﾄｳｼﾝﾀﾛｳ</v>
      </c>
      <c r="D43" s="123" t="str">
        <f>'男子DB'!B43</f>
        <v>佐藤慎太郎</v>
      </c>
      <c r="E43" s="119" t="s">
        <v>139</v>
      </c>
      <c r="F43" t="s">
        <v>168</v>
      </c>
      <c r="G43"/>
      <c r="H43"/>
      <c r="I43"/>
      <c r="J43"/>
      <c r="K43" s="58" t="s">
        <v>83</v>
      </c>
      <c r="L43" s="155">
        <f>'男子DB'!J43*100</f>
        <v>0</v>
      </c>
      <c r="M43" s="155">
        <f>'男子DB'!K43*100</f>
        <v>0</v>
      </c>
      <c r="O43" s="123" t="str">
        <f>'男子DB'!F43</f>
        <v>置環</v>
      </c>
      <c r="P43" s="123" t="str">
        <f>'男子DB'!D43</f>
        <v>96.11.24</v>
      </c>
      <c r="Q43" s="123" t="str">
        <f>'男子DB'!G43</f>
        <v>4</v>
      </c>
      <c r="R43" s="74"/>
      <c r="S43" s="123" t="str">
        <f>'男子DB'!H43</f>
        <v>0</v>
      </c>
    </row>
    <row r="44" spans="1:19" ht="13.5">
      <c r="A44" s="142" t="str">
        <f>'男子DB'!A44</f>
        <v>2861</v>
      </c>
      <c r="B44" s="119"/>
      <c r="C44" s="123" t="str">
        <f>'男子DB'!C44</f>
        <v>ｺﾝﾉﾋﾛﾕｷ</v>
      </c>
      <c r="D44" s="123" t="str">
        <f>'男子DB'!B44</f>
        <v>近野　廣行</v>
      </c>
      <c r="E44" s="119" t="s">
        <v>139</v>
      </c>
      <c r="F44" t="s">
        <v>168</v>
      </c>
      <c r="G44"/>
      <c r="H44"/>
      <c r="I44"/>
      <c r="J44"/>
      <c r="K44" s="58" t="s">
        <v>83</v>
      </c>
      <c r="L44" s="124"/>
      <c r="M44" s="124">
        <f>'男子DB'!K44*100</f>
        <v>41670</v>
      </c>
      <c r="O44" s="123" t="str">
        <f>'男子DB'!F44</f>
        <v>米沢スキー場</v>
      </c>
      <c r="P44" s="123" t="str">
        <f>'男子DB'!D44</f>
        <v>49.10.15</v>
      </c>
      <c r="Q44" s="123" t="str">
        <f>'男子DB'!G44</f>
        <v>4</v>
      </c>
      <c r="R44" s="74"/>
      <c r="S44" s="123" t="str">
        <f>'男子DB'!H44</f>
        <v>0</v>
      </c>
    </row>
    <row r="45" spans="1:19" ht="13.5">
      <c r="A45" s="142" t="str">
        <f>'男子DB'!A45</f>
        <v>2865</v>
      </c>
      <c r="B45" s="119"/>
      <c r="C45" s="123" t="str">
        <f>'男子DB'!C45</f>
        <v>ｼﾊﾞｻｷﾘｸ</v>
      </c>
      <c r="D45" s="123" t="str">
        <f>'男子DB'!B45</f>
        <v>柴崎　凌空</v>
      </c>
      <c r="E45" s="119" t="s">
        <v>139</v>
      </c>
      <c r="F45" t="s">
        <v>168</v>
      </c>
      <c r="G45"/>
      <c r="H45"/>
      <c r="I45"/>
      <c r="J45"/>
      <c r="K45" s="58" t="s">
        <v>83</v>
      </c>
      <c r="L45" s="124">
        <f>'男子DB'!J45*100</f>
        <v>2890</v>
      </c>
      <c r="M45" s="124">
        <f>'男子DB'!K45*100</f>
        <v>2789</v>
      </c>
      <c r="O45" s="123" t="str">
        <f>'男子DB'!F45</f>
        <v>専修大学</v>
      </c>
      <c r="P45" s="123" t="str">
        <f>'男子DB'!D45</f>
        <v>05.01.04</v>
      </c>
      <c r="Q45" s="123" t="str">
        <f>'男子DB'!G45</f>
        <v>5</v>
      </c>
      <c r="R45" s="74"/>
      <c r="S45" s="123" t="str">
        <f>'男子DB'!H45</f>
        <v>1</v>
      </c>
    </row>
    <row r="46" spans="1:19" ht="13.5">
      <c r="A46" s="142" t="str">
        <f>'男子DB'!A46</f>
        <v>2888</v>
      </c>
      <c r="B46" s="119"/>
      <c r="C46" s="123" t="str">
        <f>'男子DB'!C46</f>
        <v>ｲﾄｳﾘｮｳﾀ</v>
      </c>
      <c r="D46" s="123" t="str">
        <f>'男子DB'!B46</f>
        <v>伊藤　良太</v>
      </c>
      <c r="E46" s="119" t="s">
        <v>139</v>
      </c>
      <c r="F46" t="s">
        <v>168</v>
      </c>
      <c r="G46"/>
      <c r="H46"/>
      <c r="I46"/>
      <c r="J46"/>
      <c r="K46" s="58" t="s">
        <v>83</v>
      </c>
      <c r="L46" s="124">
        <f>'男子DB'!J46*100</f>
        <v>18936</v>
      </c>
      <c r="M46" s="124">
        <f>'男子DB'!K46*100</f>
        <v>20673</v>
      </c>
      <c r="O46" s="123" t="str">
        <f>'男子DB'!F46</f>
        <v>市立朝日中学</v>
      </c>
      <c r="P46" s="123" t="str">
        <f>'男子DB'!D46</f>
        <v>07.04.25</v>
      </c>
      <c r="Q46" s="123" t="str">
        <f>'男子DB'!G46</f>
        <v>2</v>
      </c>
      <c r="R46" s="74"/>
      <c r="S46" s="123" t="str">
        <f>'男子DB'!H46</f>
        <v>1</v>
      </c>
    </row>
    <row r="47" spans="1:19" ht="13.5">
      <c r="A47" s="142" t="str">
        <f>'男子DB'!A47</f>
        <v>2904</v>
      </c>
      <c r="B47" s="119"/>
      <c r="C47" s="123" t="str">
        <f>'男子DB'!C47</f>
        <v>ﾔﾏｸﾞﾁﾀｶﾋﾛ</v>
      </c>
      <c r="D47" s="123" t="str">
        <f>'男子DB'!B47</f>
        <v>山口　貴弘</v>
      </c>
      <c r="E47" s="119" t="s">
        <v>139</v>
      </c>
      <c r="F47" t="s">
        <v>168</v>
      </c>
      <c r="G47"/>
      <c r="H47"/>
      <c r="I47"/>
      <c r="J47"/>
      <c r="K47" s="58" t="s">
        <v>83</v>
      </c>
      <c r="L47" s="124">
        <f>'男子DB'!J47*100</f>
        <v>20255</v>
      </c>
      <c r="M47" s="124">
        <f>'男子DB'!K47*100</f>
        <v>26264</v>
      </c>
      <c r="O47" s="123" t="str">
        <f>'男子DB'!F47</f>
        <v>米沢興譲館高</v>
      </c>
      <c r="P47" s="123" t="str">
        <f>'男子DB'!D47</f>
        <v>08.01.23</v>
      </c>
      <c r="Q47" s="123" t="str">
        <f>'男子DB'!G47</f>
        <v>3</v>
      </c>
      <c r="R47" s="74"/>
      <c r="S47" s="123" t="str">
        <f>'男子DB'!H47</f>
        <v>1</v>
      </c>
    </row>
    <row r="48" spans="1:19" ht="13.5">
      <c r="A48" s="142" t="str">
        <f>'男子DB'!A48</f>
        <v>2915</v>
      </c>
      <c r="B48" s="119"/>
      <c r="C48" s="123" t="str">
        <f>'男子DB'!C48</f>
        <v>ｺﾞﾄｳﾀｲｶﾞ</v>
      </c>
      <c r="D48" s="123" t="str">
        <f>'男子DB'!B48</f>
        <v>後藤　大駕</v>
      </c>
      <c r="E48" s="119" t="s">
        <v>139</v>
      </c>
      <c r="F48" t="s">
        <v>168</v>
      </c>
      <c r="G48"/>
      <c r="H48"/>
      <c r="I48"/>
      <c r="J48"/>
      <c r="K48" s="58" t="s">
        <v>83</v>
      </c>
      <c r="L48" s="124">
        <f>'男子DB'!J48*100</f>
        <v>17157</v>
      </c>
      <c r="M48" s="124">
        <f>'男子DB'!K48*100</f>
        <v>20503</v>
      </c>
      <c r="O48" s="123" t="str">
        <f>'男子DB'!F48</f>
        <v>米沢第二中学</v>
      </c>
      <c r="P48" s="123" t="str">
        <f>'男子DB'!D48</f>
        <v>09.03.25</v>
      </c>
      <c r="Q48" s="123" t="str">
        <f>'男子DB'!G48</f>
        <v>2</v>
      </c>
      <c r="R48" s="74"/>
      <c r="S48" s="123" t="str">
        <f>'男子DB'!H48</f>
        <v>3</v>
      </c>
    </row>
    <row r="49" spans="1:19" ht="13.5">
      <c r="A49" s="142" t="str">
        <f>'男子DB'!A49</f>
        <v>2917</v>
      </c>
      <c r="B49" s="119"/>
      <c r="C49" s="123" t="str">
        <f>'男子DB'!C49</f>
        <v>ﾅｻｸﾆｵ</v>
      </c>
      <c r="D49" s="123" t="str">
        <f>'男子DB'!B49</f>
        <v>奈佐　国男</v>
      </c>
      <c r="E49" s="119" t="s">
        <v>139</v>
      </c>
      <c r="F49" t="s">
        <v>168</v>
      </c>
      <c r="G49"/>
      <c r="H49"/>
      <c r="I49"/>
      <c r="J49"/>
      <c r="K49" s="58" t="s">
        <v>83</v>
      </c>
      <c r="L49" s="124"/>
      <c r="M49" s="124">
        <f>'男子DB'!K49*100</f>
        <v>56448</v>
      </c>
      <c r="O49" s="123" t="str">
        <f>'男子DB'!F49</f>
        <v>蔵王ライザSC</v>
      </c>
      <c r="P49" s="123" t="str">
        <f>'男子DB'!D49</f>
        <v>46.12.05</v>
      </c>
      <c r="Q49" s="123" t="str">
        <f>'男子DB'!G49</f>
        <v>4</v>
      </c>
      <c r="R49" s="74"/>
      <c r="S49" s="123" t="str">
        <f>'男子DB'!H49</f>
        <v>0</v>
      </c>
    </row>
    <row r="50" spans="1:19" ht="13.5">
      <c r="A50" s="142" t="str">
        <f>'男子DB'!A50</f>
        <v>2924</v>
      </c>
      <c r="B50" s="119"/>
      <c r="C50" s="123" t="str">
        <f>'男子DB'!C50</f>
        <v>ﾀｶﾀﾞｼｭﾝﾉｽｹ</v>
      </c>
      <c r="D50" s="123" t="str">
        <f>'男子DB'!B50</f>
        <v>高田隼之介</v>
      </c>
      <c r="E50" s="119" t="s">
        <v>139</v>
      </c>
      <c r="F50" t="s">
        <v>168</v>
      </c>
      <c r="G50"/>
      <c r="H50"/>
      <c r="I50"/>
      <c r="J50"/>
      <c r="K50" s="58" t="s">
        <v>83</v>
      </c>
      <c r="L50" s="124">
        <f>'男子DB'!J50*100</f>
        <v>405.99999999999994</v>
      </c>
      <c r="M50" s="124">
        <f>'男子DB'!K50*100</f>
        <v>880.0000000000001</v>
      </c>
      <c r="O50" s="123" t="str">
        <f>'男子DB'!F50</f>
        <v>星槎大学</v>
      </c>
      <c r="P50" s="123" t="str">
        <f>'男子DB'!D50</f>
        <v>01.07.29</v>
      </c>
      <c r="Q50" s="123" t="str">
        <f>'男子DB'!G50</f>
        <v>5</v>
      </c>
      <c r="R50" s="74"/>
      <c r="S50" s="123" t="str">
        <f>'男子DB'!H50</f>
        <v>4</v>
      </c>
    </row>
    <row r="51" spans="1:19" ht="13.5">
      <c r="A51" s="142" t="str">
        <f>'男子DB'!A51</f>
        <v>2930</v>
      </c>
      <c r="B51" s="119"/>
      <c r="C51" s="123" t="str">
        <f>'男子DB'!C51</f>
        <v>ｴﾝﾄﾞｳｲｵﾘ</v>
      </c>
      <c r="D51" s="123" t="str">
        <f>'男子DB'!B51</f>
        <v>遠藤　伊織</v>
      </c>
      <c r="E51" s="119" t="s">
        <v>139</v>
      </c>
      <c r="F51" t="s">
        <v>168</v>
      </c>
      <c r="G51"/>
      <c r="H51"/>
      <c r="I51"/>
      <c r="J51"/>
      <c r="K51" s="58" t="s">
        <v>83</v>
      </c>
      <c r="L51" s="124">
        <f>'男子DB'!J51*100</f>
        <v>13252.000000000002</v>
      </c>
      <c r="M51" s="124">
        <f>'男子DB'!K51*100</f>
        <v>16534</v>
      </c>
      <c r="O51" s="123" t="str">
        <f>'男子DB'!F51</f>
        <v>市立朝日中学</v>
      </c>
      <c r="P51" s="123" t="str">
        <f>'男子DB'!D51</f>
        <v>08.08.29</v>
      </c>
      <c r="Q51" s="123" t="str">
        <f>'男子DB'!G51</f>
        <v>2</v>
      </c>
      <c r="R51" s="74"/>
      <c r="S51" s="123" t="str">
        <f>'男子DB'!H51</f>
        <v>3</v>
      </c>
    </row>
    <row r="52" spans="1:19" ht="13.5">
      <c r="A52" s="142" t="str">
        <f>'男子DB'!A52</f>
        <v>2938</v>
      </c>
      <c r="B52" s="119"/>
      <c r="C52" s="123" t="str">
        <f>'男子DB'!C52</f>
        <v>ｶﾈｺﾋﾛﾑ</v>
      </c>
      <c r="D52" s="123" t="str">
        <f>'男子DB'!B52</f>
        <v>金子　大夢</v>
      </c>
      <c r="E52" s="119" t="s">
        <v>139</v>
      </c>
      <c r="F52" t="s">
        <v>168</v>
      </c>
      <c r="G52"/>
      <c r="H52"/>
      <c r="I52"/>
      <c r="J52"/>
      <c r="K52" s="58" t="s">
        <v>83</v>
      </c>
      <c r="L52" s="124"/>
      <c r="M52" s="124">
        <f>'男子DB'!K52*100</f>
        <v>22997</v>
      </c>
      <c r="O52" s="123" t="str">
        <f>'男子DB'!F52</f>
        <v>米沢スキー場</v>
      </c>
      <c r="P52" s="123" t="str">
        <f>'男子DB'!D52</f>
        <v>97.10.10</v>
      </c>
      <c r="Q52" s="123" t="str">
        <f>'男子DB'!G52</f>
        <v>4</v>
      </c>
      <c r="R52" s="74"/>
      <c r="S52" s="123" t="str">
        <f>'男子DB'!H52</f>
        <v>0</v>
      </c>
    </row>
    <row r="53" spans="1:19" ht="13.5">
      <c r="A53" s="142" t="str">
        <f>'男子DB'!A53</f>
        <v>2943</v>
      </c>
      <c r="B53" s="119"/>
      <c r="C53" s="123" t="str">
        <f>'男子DB'!C53</f>
        <v>ｱﾍﾞﾕｳﾄ</v>
      </c>
      <c r="D53" s="123" t="str">
        <f>'男子DB'!B53</f>
        <v>安部　悠斗</v>
      </c>
      <c r="E53" s="119" t="s">
        <v>139</v>
      </c>
      <c r="F53" t="s">
        <v>168</v>
      </c>
      <c r="G53"/>
      <c r="H53"/>
      <c r="I53"/>
      <c r="J53"/>
      <c r="K53" s="58" t="s">
        <v>83</v>
      </c>
      <c r="L53" s="124">
        <f>'男子DB'!J53*100</f>
        <v>14257</v>
      </c>
      <c r="M53" s="124">
        <f>'男子DB'!K53*100</f>
        <v>20353</v>
      </c>
      <c r="O53" s="123" t="str">
        <f>'男子DB'!F53</f>
        <v>飯豊中学</v>
      </c>
      <c r="P53" s="123" t="str">
        <f>'男子DB'!D53</f>
        <v>08.04.29</v>
      </c>
      <c r="Q53" s="123" t="str">
        <f>'男子DB'!G53</f>
        <v>2</v>
      </c>
      <c r="R53" s="74"/>
      <c r="S53" s="123" t="str">
        <f>'男子DB'!H53</f>
        <v>3</v>
      </c>
    </row>
    <row r="54" spans="1:19" ht="13.5">
      <c r="A54" s="142" t="str">
        <f>'男子DB'!A54</f>
        <v>2947</v>
      </c>
      <c r="B54" s="119"/>
      <c r="C54" s="123" t="str">
        <f>'男子DB'!C54</f>
        <v>ﾌｶﾀﾞｾﾅ</v>
      </c>
      <c r="D54" s="123" t="str">
        <f>'男子DB'!B54</f>
        <v>深田　瀬七</v>
      </c>
      <c r="E54" s="119" t="s">
        <v>139</v>
      </c>
      <c r="F54" t="s">
        <v>168</v>
      </c>
      <c r="G54"/>
      <c r="H54"/>
      <c r="I54"/>
      <c r="J54"/>
      <c r="K54" s="58" t="s">
        <v>83</v>
      </c>
      <c r="L54" s="124">
        <f>'男子DB'!J54*100</f>
        <v>33238</v>
      </c>
      <c r="M54" s="124">
        <f>'男子DB'!K54*100</f>
        <v>26701</v>
      </c>
      <c r="O54" s="123" t="str">
        <f>'男子DB'!F54</f>
        <v>最上中学</v>
      </c>
      <c r="P54" s="123" t="str">
        <f>'男子DB'!D54</f>
        <v>09.02.27</v>
      </c>
      <c r="Q54" s="123" t="str">
        <f>'男子DB'!G54</f>
        <v>2</v>
      </c>
      <c r="R54" s="74"/>
      <c r="S54" s="123" t="str">
        <f>'男子DB'!H54</f>
        <v>3</v>
      </c>
    </row>
    <row r="55" spans="1:19" ht="13.5">
      <c r="A55" s="142" t="str">
        <f>'男子DB'!A55</f>
        <v>2951</v>
      </c>
      <c r="B55" s="119"/>
      <c r="C55" s="123" t="str">
        <f>'男子DB'!C55</f>
        <v>ｺﾊﾞﾔｼﾌﾐﾔ</v>
      </c>
      <c r="D55" s="123" t="str">
        <f>'男子DB'!B55</f>
        <v>小林　史弥</v>
      </c>
      <c r="E55" s="119" t="s">
        <v>139</v>
      </c>
      <c r="F55" t="s">
        <v>168</v>
      </c>
      <c r="G55"/>
      <c r="H55"/>
      <c r="I55"/>
      <c r="J55"/>
      <c r="K55" s="58" t="s">
        <v>83</v>
      </c>
      <c r="L55" s="124">
        <f>'男子DB'!J55*100</f>
        <v>20280</v>
      </c>
      <c r="M55" s="124">
        <f>'男子DB'!K55*100</f>
        <v>23215</v>
      </c>
      <c r="O55" s="123" t="str">
        <f>'男子DB'!F55</f>
        <v>酒田東部中</v>
      </c>
      <c r="P55" s="123" t="str">
        <f>'男子DB'!D55</f>
        <v>09.02.22</v>
      </c>
      <c r="Q55" s="123" t="str">
        <f>'男子DB'!G55</f>
        <v>2</v>
      </c>
      <c r="R55" s="74"/>
      <c r="S55" s="123" t="str">
        <f>'男子DB'!H55</f>
        <v>3</v>
      </c>
    </row>
    <row r="56" spans="1:19" ht="13.5">
      <c r="A56" s="142" t="str">
        <f>'男子DB'!A56</f>
        <v>2954</v>
      </c>
      <c r="B56" s="119"/>
      <c r="C56" s="123" t="str">
        <f>'男子DB'!C56</f>
        <v>ｵｵｸﾏｻﾄﾙ</v>
      </c>
      <c r="D56" s="123" t="str">
        <f>'男子DB'!B56</f>
        <v>大熊　 悟</v>
      </c>
      <c r="E56" s="119" t="s">
        <v>139</v>
      </c>
      <c r="F56" t="s">
        <v>168</v>
      </c>
      <c r="G56"/>
      <c r="H56"/>
      <c r="I56"/>
      <c r="J56"/>
      <c r="K56" s="58" t="s">
        <v>83</v>
      </c>
      <c r="L56" s="124"/>
      <c r="M56" s="124">
        <f>'男子DB'!K56*100</f>
        <v>44081</v>
      </c>
      <c r="O56" s="123" t="str">
        <f>'男子DB'!F56</f>
        <v>ZAO S4 SC</v>
      </c>
      <c r="P56" s="123" t="str">
        <f>'男子DB'!D56</f>
        <v>57.07.26</v>
      </c>
      <c r="Q56" s="123" t="str">
        <f>'男子DB'!G56</f>
        <v>4</v>
      </c>
      <c r="R56" s="74"/>
      <c r="S56" s="123" t="str">
        <f>'男子DB'!H56</f>
        <v>0</v>
      </c>
    </row>
    <row r="57" spans="1:19" ht="13.5">
      <c r="A57" s="142" t="str">
        <f>'男子DB'!A57</f>
        <v>2963</v>
      </c>
      <c r="B57" s="119"/>
      <c r="C57" s="123" t="str">
        <f>'男子DB'!C57</f>
        <v>ﾜﾀﾅﾍﾞｿｳｽｹ</v>
      </c>
      <c r="D57" s="123" t="str">
        <f>'男子DB'!B57</f>
        <v>渡部　爽介</v>
      </c>
      <c r="E57" s="119" t="s">
        <v>139</v>
      </c>
      <c r="F57" t="s">
        <v>168</v>
      </c>
      <c r="G57"/>
      <c r="H57"/>
      <c r="I57"/>
      <c r="J57"/>
      <c r="K57" s="58" t="s">
        <v>83</v>
      </c>
      <c r="L57" s="124">
        <f>'男子DB'!J57*100</f>
        <v>21463</v>
      </c>
      <c r="M57" s="124">
        <f>'男子DB'!K57*100</f>
        <v>29377</v>
      </c>
      <c r="O57" s="123" t="str">
        <f>'男子DB'!F57</f>
        <v>米沢第二中学</v>
      </c>
      <c r="P57" s="123" t="str">
        <f>'男子DB'!D57</f>
        <v>09.12.17</v>
      </c>
      <c r="Q57" s="123" t="str">
        <f>'男子DB'!G57</f>
        <v>2</v>
      </c>
      <c r="R57" s="74"/>
      <c r="S57" s="123" t="str">
        <f>'男子DB'!H57</f>
        <v>2</v>
      </c>
    </row>
    <row r="58" spans="1:19" ht="13.5">
      <c r="A58" s="142" t="str">
        <f>'男子DB'!A58</f>
        <v>2970</v>
      </c>
      <c r="B58" s="119"/>
      <c r="C58" s="123" t="str">
        <f>'男子DB'!C58</f>
        <v>ﾐﾔｻﾞｷｼｭｳｽｹ</v>
      </c>
      <c r="D58" s="123" t="str">
        <f>'男子DB'!B58</f>
        <v>宮崎　秀亮</v>
      </c>
      <c r="E58" s="119" t="s">
        <v>139</v>
      </c>
      <c r="F58" t="s">
        <v>168</v>
      </c>
      <c r="G58"/>
      <c r="H58"/>
      <c r="I58"/>
      <c r="J58"/>
      <c r="K58" s="58" t="s">
        <v>83</v>
      </c>
      <c r="L58" s="124">
        <f>'男子DB'!J58*100</f>
        <v>26749</v>
      </c>
      <c r="M58" s="124">
        <f>'男子DB'!K58*100</f>
        <v>22245</v>
      </c>
      <c r="O58" s="123" t="str">
        <f>'男子DB'!F58</f>
        <v>米沢第四中学</v>
      </c>
      <c r="P58" s="123" t="str">
        <f>'男子DB'!D58</f>
        <v>09.01.17</v>
      </c>
      <c r="Q58" s="123" t="str">
        <f>'男子DB'!G58</f>
        <v>2</v>
      </c>
      <c r="R58" s="74"/>
      <c r="S58" s="123" t="str">
        <f>'男子DB'!H58</f>
        <v>3</v>
      </c>
    </row>
    <row r="59" spans="1:19" ht="13.5">
      <c r="A59" s="142" t="str">
        <f>'男子DB'!A59</f>
        <v>2971</v>
      </c>
      <c r="B59" s="119"/>
      <c r="C59" s="123" t="str">
        <f>'男子DB'!C59</f>
        <v>ｱｵｷｼｮｳﾏ</v>
      </c>
      <c r="D59" s="123" t="str">
        <f>'男子DB'!B59</f>
        <v>青木　将真</v>
      </c>
      <c r="E59" s="119" t="s">
        <v>139</v>
      </c>
      <c r="F59" t="s">
        <v>168</v>
      </c>
      <c r="G59"/>
      <c r="H59"/>
      <c r="I59"/>
      <c r="J59"/>
      <c r="K59" s="58" t="s">
        <v>83</v>
      </c>
      <c r="L59" s="124">
        <f>'男子DB'!J59*100</f>
        <v>29670.999999999996</v>
      </c>
      <c r="M59" s="124">
        <f>'男子DB'!K59*100</f>
        <v>38383</v>
      </c>
      <c r="O59" s="123" t="str">
        <f>'男子DB'!F59</f>
        <v>長井北中学</v>
      </c>
      <c r="P59" s="123" t="str">
        <f>'男子DB'!D59</f>
        <v>09.09.20</v>
      </c>
      <c r="Q59" s="123" t="str">
        <f>'男子DB'!G59</f>
        <v>2</v>
      </c>
      <c r="R59" s="74"/>
      <c r="S59" s="123" t="str">
        <f>'男子DB'!H59</f>
        <v>2</v>
      </c>
    </row>
    <row r="60" spans="1:19" ht="13.5">
      <c r="A60" s="142" t="str">
        <f>'男子DB'!A60</f>
        <v>2974</v>
      </c>
      <c r="B60" s="119"/>
      <c r="C60" s="123" t="str">
        <f>'男子DB'!C60</f>
        <v>ｾｲﾉﾄｳﾏ</v>
      </c>
      <c r="D60" s="123" t="str">
        <f>'男子DB'!B60</f>
        <v>清野　冬真</v>
      </c>
      <c r="E60" s="119" t="s">
        <v>139</v>
      </c>
      <c r="F60" t="s">
        <v>168</v>
      </c>
      <c r="G60"/>
      <c r="H60"/>
      <c r="I60"/>
      <c r="J60"/>
      <c r="K60" s="58" t="s">
        <v>83</v>
      </c>
      <c r="L60" s="124">
        <f>'男子DB'!J60*100</f>
        <v>11695</v>
      </c>
      <c r="M60" s="124">
        <f>'男子DB'!K60*100</f>
        <v>16032</v>
      </c>
      <c r="O60" s="123" t="str">
        <f>'男子DB'!F60</f>
        <v>市立朝日中学</v>
      </c>
      <c r="P60" s="123" t="str">
        <f>'男子DB'!D60</f>
        <v>09.10.06</v>
      </c>
      <c r="Q60" s="123" t="str">
        <f>'男子DB'!G60</f>
        <v>2</v>
      </c>
      <c r="R60" s="74"/>
      <c r="S60" s="123" t="str">
        <f>'男子DB'!H60</f>
        <v>2</v>
      </c>
    </row>
    <row r="61" spans="1:19" ht="13.5">
      <c r="A61" s="142" t="str">
        <f>'男子DB'!A61</f>
        <v>2977</v>
      </c>
      <c r="B61" s="119"/>
      <c r="C61" s="123" t="str">
        <f>'男子DB'!C61</f>
        <v>ｻｲﾄｳﾀｶﾋｺ</v>
      </c>
      <c r="D61" s="123" t="str">
        <f>'男子DB'!B61</f>
        <v>齋藤　孝彦</v>
      </c>
      <c r="E61" s="119" t="s">
        <v>139</v>
      </c>
      <c r="F61" t="s">
        <v>168</v>
      </c>
      <c r="G61"/>
      <c r="H61"/>
      <c r="I61"/>
      <c r="J61"/>
      <c r="K61" s="58" t="s">
        <v>83</v>
      </c>
      <c r="L61" s="124">
        <f>'男子DB'!J61*100</f>
        <v>17034</v>
      </c>
      <c r="M61" s="124">
        <f>'男子DB'!K61*100</f>
        <v>17235</v>
      </c>
      <c r="O61" s="123" t="str">
        <f>'男子DB'!F61</f>
        <v>米沢第四中学</v>
      </c>
      <c r="P61" s="123" t="str">
        <f>'男子DB'!D61</f>
        <v>09.08.04</v>
      </c>
      <c r="Q61" s="123" t="str">
        <f>'男子DB'!G61</f>
        <v>2</v>
      </c>
      <c r="R61" s="74"/>
      <c r="S61" s="123" t="str">
        <f>'男子DB'!H61</f>
        <v>2</v>
      </c>
    </row>
    <row r="62" spans="1:19" ht="13.5">
      <c r="A62" s="142" t="str">
        <f>'男子DB'!A62</f>
        <v>2981</v>
      </c>
      <c r="B62" s="119"/>
      <c r="C62" s="123" t="str">
        <f>'男子DB'!C62</f>
        <v>ｽﾜﾍﾞﾋｻｷ</v>
      </c>
      <c r="D62" s="123" t="str">
        <f>'男子DB'!B62</f>
        <v>諏訪部央輝</v>
      </c>
      <c r="E62" s="119" t="s">
        <v>139</v>
      </c>
      <c r="F62" t="s">
        <v>168</v>
      </c>
      <c r="G62"/>
      <c r="H62"/>
      <c r="I62"/>
      <c r="J62"/>
      <c r="K62" s="58" t="s">
        <v>83</v>
      </c>
      <c r="L62" s="124">
        <f>'男子DB'!J62*100</f>
        <v>36974</v>
      </c>
      <c r="M62" s="124">
        <f>'男子DB'!K62*100</f>
        <v>48470</v>
      </c>
      <c r="O62" s="123" t="str">
        <f>'男子DB'!F62</f>
        <v>羽黒中学</v>
      </c>
      <c r="P62" s="123" t="str">
        <f>'男子DB'!D62</f>
        <v>09.05.17</v>
      </c>
      <c r="Q62" s="123" t="str">
        <f>'男子DB'!G62</f>
        <v>2</v>
      </c>
      <c r="R62" s="74"/>
      <c r="S62" s="123" t="str">
        <f>'男子DB'!H62</f>
        <v>2</v>
      </c>
    </row>
    <row r="63" spans="1:19" ht="13.5">
      <c r="A63" s="142" t="str">
        <f>'男子DB'!A63</f>
        <v>2982</v>
      </c>
      <c r="B63" s="119"/>
      <c r="C63" s="123" t="str">
        <f>'男子DB'!C63</f>
        <v>ｼﾝﾀﾃﾐﾋﾄ</v>
      </c>
      <c r="D63" s="123" t="str">
        <f>'男子DB'!B63</f>
        <v>新舘　実仁</v>
      </c>
      <c r="E63" s="119" t="s">
        <v>139</v>
      </c>
      <c r="F63" t="s">
        <v>168</v>
      </c>
      <c r="G63"/>
      <c r="H63"/>
      <c r="I63"/>
      <c r="J63"/>
      <c r="K63" s="58" t="s">
        <v>83</v>
      </c>
      <c r="L63" s="124">
        <f>'男子DB'!J63*100</f>
        <v>24717</v>
      </c>
      <c r="M63" s="124">
        <f>'男子DB'!K63*100</f>
        <v>26329.000000000004</v>
      </c>
      <c r="O63" s="123" t="str">
        <f>'男子DB'!F63</f>
        <v>羽黒中学</v>
      </c>
      <c r="P63" s="123" t="str">
        <f>'男子DB'!D63</f>
        <v>09.12.06</v>
      </c>
      <c r="Q63" s="123" t="str">
        <f>'男子DB'!G63</f>
        <v>2</v>
      </c>
      <c r="R63" s="74"/>
      <c r="S63" s="123" t="str">
        <f>'男子DB'!H63</f>
        <v>2</v>
      </c>
    </row>
    <row r="64" spans="1:19" ht="13.5">
      <c r="A64" s="142" t="str">
        <f>'男子DB'!A64</f>
        <v>2983</v>
      </c>
      <c r="B64" s="119"/>
      <c r="C64" s="123" t="str">
        <f>'男子DB'!C64</f>
        <v>ｻｲﾄｳﾕｳ</v>
      </c>
      <c r="D64" s="123" t="str">
        <f>'男子DB'!B64</f>
        <v>齋藤　　優</v>
      </c>
      <c r="E64" s="119" t="s">
        <v>139</v>
      </c>
      <c r="F64" t="s">
        <v>168</v>
      </c>
      <c r="G64"/>
      <c r="H64"/>
      <c r="I64"/>
      <c r="J64"/>
      <c r="K64" s="58" t="s">
        <v>83</v>
      </c>
      <c r="L64" s="124">
        <f>'男子DB'!J64*100</f>
        <v>35928</v>
      </c>
      <c r="M64" s="124">
        <f>'男子DB'!K64*100</f>
        <v>39504</v>
      </c>
      <c r="O64" s="123" t="str">
        <f>'男子DB'!F64</f>
        <v>羽黒中学</v>
      </c>
      <c r="P64" s="123" t="str">
        <f>'男子DB'!D64</f>
        <v>10.01.27</v>
      </c>
      <c r="Q64" s="123" t="str">
        <f>'男子DB'!G64</f>
        <v>2</v>
      </c>
      <c r="R64" s="74"/>
      <c r="S64" s="123" t="str">
        <f>'男子DB'!H64</f>
        <v>2</v>
      </c>
    </row>
    <row r="65" spans="1:19" ht="13.5">
      <c r="A65" s="142" t="str">
        <f>'男子DB'!A65</f>
        <v>2985</v>
      </c>
      <c r="B65" s="119"/>
      <c r="C65" s="123" t="str">
        <f>'男子DB'!C65</f>
        <v>ｻﾄｳﾄﾓﾔｽ</v>
      </c>
      <c r="D65" s="123" t="str">
        <f>'男子DB'!B65</f>
        <v>佐藤　友康</v>
      </c>
      <c r="E65" s="119" t="s">
        <v>139</v>
      </c>
      <c r="F65" t="s">
        <v>168</v>
      </c>
      <c r="G65"/>
      <c r="H65"/>
      <c r="I65"/>
      <c r="J65"/>
      <c r="K65" s="58" t="s">
        <v>83</v>
      </c>
      <c r="L65" s="124"/>
      <c r="M65" s="124">
        <f>'男子DB'!K65*100</f>
        <v>39819</v>
      </c>
      <c r="O65" s="123" t="str">
        <f>'男子DB'!F65</f>
        <v>ZAO S4 SC</v>
      </c>
      <c r="P65" s="123" t="str">
        <f>'男子DB'!D65</f>
        <v>70.08.18</v>
      </c>
      <c r="Q65" s="123" t="str">
        <f>'男子DB'!G65</f>
        <v>4</v>
      </c>
      <c r="R65" s="74"/>
      <c r="S65" s="123" t="str">
        <f>'男子DB'!H65</f>
        <v>0</v>
      </c>
    </row>
    <row r="66" spans="1:19" ht="13.5">
      <c r="A66" s="142" t="str">
        <f>'男子DB'!A66</f>
        <v>2995</v>
      </c>
      <c r="B66" s="119"/>
      <c r="C66" s="123" t="str">
        <f>'男子DB'!C66</f>
        <v>ｲﾜｻｷﾀﾛｳ</v>
      </c>
      <c r="D66" s="123" t="str">
        <f>'男子DB'!B66</f>
        <v>岩崎　太郎</v>
      </c>
      <c r="E66" s="119" t="s">
        <v>139</v>
      </c>
      <c r="F66" t="s">
        <v>168</v>
      </c>
      <c r="G66"/>
      <c r="H66"/>
      <c r="I66"/>
      <c r="J66"/>
      <c r="K66" s="58" t="s">
        <v>83</v>
      </c>
      <c r="L66" s="124">
        <f>'男子DB'!J66*100</f>
        <v>22053</v>
      </c>
      <c r="M66" s="124">
        <f>'男子DB'!K66*100</f>
        <v>19527</v>
      </c>
      <c r="O66" s="123" t="str">
        <f>'男子DB'!F66</f>
        <v>高畠中学校</v>
      </c>
      <c r="P66" s="123" t="str">
        <f>'男子DB'!D66</f>
        <v>10.01.03</v>
      </c>
      <c r="Q66" s="123" t="str">
        <f>'男子DB'!G66</f>
        <v>2</v>
      </c>
      <c r="R66" s="74"/>
      <c r="S66" s="123" t="str">
        <f>'男子DB'!H66</f>
        <v>2</v>
      </c>
    </row>
    <row r="67" spans="1:19" ht="13.5">
      <c r="A67" s="142" t="str">
        <f>'男子DB'!A67</f>
        <v>2998</v>
      </c>
      <c r="B67" s="119"/>
      <c r="C67" s="123" t="str">
        <f>'男子DB'!C67</f>
        <v>ﾅｶｻﾞﾜｹｲｼ</v>
      </c>
      <c r="D67" s="123" t="str">
        <f>'男子DB'!B67</f>
        <v>中澤　慧士</v>
      </c>
      <c r="E67" s="119" t="s">
        <v>139</v>
      </c>
      <c r="F67" t="s">
        <v>168</v>
      </c>
      <c r="G67"/>
      <c r="H67"/>
      <c r="I67"/>
      <c r="J67"/>
      <c r="K67" s="58" t="s">
        <v>83</v>
      </c>
      <c r="L67" s="124"/>
      <c r="M67" s="124"/>
      <c r="O67" s="123">
        <f>'男子DB'!F67</f>
        <v>0</v>
      </c>
      <c r="P67" s="123" t="str">
        <f>'男子DB'!D67</f>
        <v>97.05.19</v>
      </c>
      <c r="Q67" s="123" t="str">
        <f>'男子DB'!G67</f>
        <v>4</v>
      </c>
      <c r="R67" s="74"/>
      <c r="S67" s="123" t="str">
        <f>'男子DB'!H67</f>
        <v>0</v>
      </c>
    </row>
    <row r="68" spans="1:19" ht="13.5">
      <c r="A68" s="142" t="str">
        <f>'男子DB'!A68</f>
        <v>2999</v>
      </c>
      <c r="B68" s="119"/>
      <c r="C68" s="123" t="str">
        <f>'男子DB'!C68</f>
        <v>ｺﾏﾂﾄﾜ</v>
      </c>
      <c r="D68" s="123" t="str">
        <f>'男子DB'!B68</f>
        <v>小松　永和</v>
      </c>
      <c r="E68" s="119" t="s">
        <v>139</v>
      </c>
      <c r="F68" t="s">
        <v>168</v>
      </c>
      <c r="G68"/>
      <c r="H68"/>
      <c r="I68"/>
      <c r="J68"/>
      <c r="K68" s="58" t="s">
        <v>83</v>
      </c>
      <c r="L68" s="124">
        <f>'男子DB'!J68*100</f>
        <v>30295.999999999996</v>
      </c>
      <c r="M68" s="124">
        <f>'男子DB'!K68*100</f>
        <v>23348</v>
      </c>
      <c r="O68" s="123" t="str">
        <f>'男子DB'!F68</f>
        <v>鳥海八幡中</v>
      </c>
      <c r="P68" s="123" t="str">
        <f>'男子DB'!D68</f>
        <v>10.12.17</v>
      </c>
      <c r="Q68" s="123" t="str">
        <f>'男子DB'!G68</f>
        <v>2</v>
      </c>
      <c r="R68" s="74"/>
      <c r="S68" s="123" t="str">
        <f>'男子DB'!H68</f>
        <v>1</v>
      </c>
    </row>
    <row r="69" spans="1:19" ht="13.5">
      <c r="A69" s="142" t="str">
        <f>'男子DB'!A69</f>
        <v>3000</v>
      </c>
      <c r="B69" s="119"/>
      <c r="C69" s="123" t="str">
        <f>'男子DB'!C69</f>
        <v>ｵｻﾞﾏｺｳ</v>
      </c>
      <c r="D69" s="123" t="str">
        <f>'男子DB'!B69</f>
        <v>小座間　向</v>
      </c>
      <c r="E69" s="119" t="s">
        <v>139</v>
      </c>
      <c r="F69" t="s">
        <v>168</v>
      </c>
      <c r="G69"/>
      <c r="H69"/>
      <c r="I69"/>
      <c r="J69"/>
      <c r="K69" s="58" t="s">
        <v>83</v>
      </c>
      <c r="L69" s="124">
        <f>'男子DB'!J69*100</f>
        <v>15263.999999999998</v>
      </c>
      <c r="M69" s="124">
        <f>'男子DB'!K69*100</f>
        <v>17365</v>
      </c>
      <c r="O69" s="123" t="str">
        <f>'男子DB'!F69</f>
        <v>天童第一中学</v>
      </c>
      <c r="P69" s="123" t="str">
        <f>'男子DB'!D69</f>
        <v>09.04.09</v>
      </c>
      <c r="Q69" s="123" t="str">
        <f>'男子DB'!G69</f>
        <v>2</v>
      </c>
      <c r="R69" s="74"/>
      <c r="S69" s="123" t="str">
        <f>'男子DB'!H69</f>
        <v>2</v>
      </c>
    </row>
    <row r="70" spans="1:19" ht="13.5">
      <c r="A70" s="142" t="str">
        <f>'男子DB'!A70</f>
        <v>3001</v>
      </c>
      <c r="B70" s="119"/>
      <c r="C70" s="123" t="str">
        <f>'男子DB'!C70</f>
        <v>ﾀｶﾊｼｲﾂｷ</v>
      </c>
      <c r="D70" s="123" t="str">
        <f>'男子DB'!B70</f>
        <v>高橋　一綺</v>
      </c>
      <c r="E70" s="119" t="s">
        <v>139</v>
      </c>
      <c r="F70" t="s">
        <v>168</v>
      </c>
      <c r="G70"/>
      <c r="H70"/>
      <c r="I70"/>
      <c r="J70"/>
      <c r="K70" s="58" t="s">
        <v>83</v>
      </c>
      <c r="L70" s="124">
        <f>'男子DB'!J70*100</f>
        <v>14472</v>
      </c>
      <c r="M70" s="124">
        <f>'男子DB'!K70*100</f>
        <v>19607</v>
      </c>
      <c r="O70" s="123" t="str">
        <f>'男子DB'!F70</f>
        <v>天童第三中学</v>
      </c>
      <c r="P70" s="123" t="str">
        <f>'男子DB'!D70</f>
        <v>09.08.11</v>
      </c>
      <c r="Q70" s="123" t="str">
        <f>'男子DB'!G70</f>
        <v>2</v>
      </c>
      <c r="R70" s="74"/>
      <c r="S70" s="123" t="str">
        <f>'男子DB'!H70</f>
        <v>2</v>
      </c>
    </row>
    <row r="71" spans="1:19" ht="13.5">
      <c r="A71" s="142" t="str">
        <f>'男子DB'!A71</f>
        <v>3002</v>
      </c>
      <c r="B71" s="119"/>
      <c r="C71" s="123" t="str">
        <f>'男子DB'!C71</f>
        <v>ｼﾀﾗﾕｳﾀﾛｳ</v>
      </c>
      <c r="D71" s="123" t="str">
        <f>'男子DB'!B71</f>
        <v>設樂優太郎</v>
      </c>
      <c r="E71" s="119" t="s">
        <v>139</v>
      </c>
      <c r="F71" t="s">
        <v>168</v>
      </c>
      <c r="G71"/>
      <c r="H71"/>
      <c r="I71"/>
      <c r="J71"/>
      <c r="K71" s="58" t="s">
        <v>83</v>
      </c>
      <c r="L71" s="124">
        <f>'男子DB'!J71*100</f>
        <v>8106</v>
      </c>
      <c r="M71" s="124">
        <f>'男子DB'!K71*100</f>
        <v>7061</v>
      </c>
      <c r="O71" s="123" t="str">
        <f>'男子DB'!F71</f>
        <v>日大山形高校</v>
      </c>
      <c r="P71" s="123" t="str">
        <f>'男子DB'!D71</f>
        <v>07.05.08</v>
      </c>
      <c r="Q71" s="123" t="str">
        <f>'男子DB'!G71</f>
        <v>3</v>
      </c>
      <c r="R71" s="74"/>
      <c r="S71" s="123" t="str">
        <f>'男子DB'!H71</f>
        <v>1</v>
      </c>
    </row>
    <row r="72" spans="1:19" ht="13.5">
      <c r="A72" s="142" t="str">
        <f>'男子DB'!A72</f>
        <v>3003</v>
      </c>
      <c r="B72" s="119"/>
      <c r="C72" s="123" t="str">
        <f>'男子DB'!C72</f>
        <v>ｼﾀﾗｿｳﾀﾞｲ</v>
      </c>
      <c r="D72" s="123" t="str">
        <f>'男子DB'!B72</f>
        <v>設樂　奏大</v>
      </c>
      <c r="E72" s="119" t="s">
        <v>139</v>
      </c>
      <c r="F72" t="s">
        <v>168</v>
      </c>
      <c r="G72"/>
      <c r="H72"/>
      <c r="I72"/>
      <c r="J72"/>
      <c r="K72" s="58" t="s">
        <v>83</v>
      </c>
      <c r="L72" s="124">
        <f>'男子DB'!J72*100</f>
        <v>20769</v>
      </c>
      <c r="M72" s="124">
        <f>'男子DB'!K72*100</f>
        <v>22788</v>
      </c>
      <c r="O72" s="123" t="str">
        <f>'男子DB'!F72</f>
        <v>米沢第六中学</v>
      </c>
      <c r="P72" s="123" t="str">
        <f>'男子DB'!D72</f>
        <v>10.08.30</v>
      </c>
      <c r="Q72" s="123" t="str">
        <f>'男子DB'!G72</f>
        <v>2</v>
      </c>
      <c r="R72" s="74"/>
      <c r="S72" s="123" t="str">
        <f>'男子DB'!H72</f>
        <v>1</v>
      </c>
    </row>
    <row r="73" spans="1:19" ht="13.5">
      <c r="A73" s="142" t="str">
        <f>'男子DB'!A73</f>
        <v>3005</v>
      </c>
      <c r="B73" s="119"/>
      <c r="C73" s="123" t="str">
        <f>'男子DB'!C73</f>
        <v>ｲﾄｳｺｳｲﾁﾛｳ</v>
      </c>
      <c r="D73" s="123" t="str">
        <f>'男子DB'!B73</f>
        <v>伊藤孝一郎</v>
      </c>
      <c r="E73" s="119" t="s">
        <v>139</v>
      </c>
      <c r="F73" t="s">
        <v>168</v>
      </c>
      <c r="G73"/>
      <c r="H73"/>
      <c r="I73"/>
      <c r="J73"/>
      <c r="K73" s="58" t="s">
        <v>83</v>
      </c>
      <c r="L73" s="124">
        <f>'男子DB'!J73*100</f>
        <v>23935</v>
      </c>
      <c r="M73" s="124">
        <f>'男子DB'!K73*100</f>
        <v>37140</v>
      </c>
      <c r="O73" s="123" t="str">
        <f>'男子DB'!F73</f>
        <v>川西中学</v>
      </c>
      <c r="P73" s="123" t="str">
        <f>'男子DB'!D73</f>
        <v>09.04.15</v>
      </c>
      <c r="Q73" s="123" t="str">
        <f>'男子DB'!G73</f>
        <v>2</v>
      </c>
      <c r="R73" s="74"/>
      <c r="S73" s="123" t="str">
        <f>'男子DB'!H73</f>
        <v>2</v>
      </c>
    </row>
    <row r="74" spans="1:19" ht="13.5">
      <c r="A74" s="142" t="str">
        <f>'男子DB'!A74</f>
        <v>3006</v>
      </c>
      <c r="B74" s="119"/>
      <c r="C74" s="123" t="str">
        <f>'男子DB'!C74</f>
        <v>ｱﾍﾞｼﾞｭｷﾔ</v>
      </c>
      <c r="D74" s="123" t="str">
        <f>'男子DB'!B74</f>
        <v>安部寿喜矢</v>
      </c>
      <c r="E74" s="119" t="s">
        <v>139</v>
      </c>
      <c r="F74" t="s">
        <v>168</v>
      </c>
      <c r="G74"/>
      <c r="H74"/>
      <c r="I74"/>
      <c r="J74"/>
      <c r="K74" s="58" t="s">
        <v>83</v>
      </c>
      <c r="L74" s="124">
        <f>'男子DB'!J74*100</f>
        <v>24504</v>
      </c>
      <c r="M74" s="124">
        <f>'男子DB'!K74*100</f>
        <v>24981</v>
      </c>
      <c r="O74" s="123" t="str">
        <f>'男子DB'!F74</f>
        <v>米沢第六中学</v>
      </c>
      <c r="P74" s="123" t="str">
        <f>'男子DB'!D74</f>
        <v>11.01.26</v>
      </c>
      <c r="Q74" s="123" t="str">
        <f>'男子DB'!G74</f>
        <v>2</v>
      </c>
      <c r="R74" s="74"/>
      <c r="S74" s="123" t="str">
        <f>'男子DB'!H74</f>
        <v>1</v>
      </c>
    </row>
    <row r="75" spans="1:19" ht="13.5">
      <c r="A75" s="142" t="str">
        <f>'男子DB'!A75</f>
        <v>3007</v>
      </c>
      <c r="B75" s="119"/>
      <c r="C75" s="123" t="str">
        <f>'男子DB'!C75</f>
        <v>ｷﾘｭｳﾅﾅﾄ</v>
      </c>
      <c r="D75" s="123" t="str">
        <f>'男子DB'!B75</f>
        <v>桐生　那杜</v>
      </c>
      <c r="E75" s="119" t="s">
        <v>139</v>
      </c>
      <c r="F75" t="s">
        <v>168</v>
      </c>
      <c r="G75"/>
      <c r="H75"/>
      <c r="I75"/>
      <c r="J75"/>
      <c r="K75" s="58" t="s">
        <v>83</v>
      </c>
      <c r="L75" s="124">
        <f>'男子DB'!J75*100</f>
        <v>26895.999999999996</v>
      </c>
      <c r="M75" s="124">
        <f>'男子DB'!K75*100</f>
        <v>28682</v>
      </c>
      <c r="O75" s="123" t="str">
        <f>'男子DB'!F75</f>
        <v>米沢第三中学</v>
      </c>
      <c r="P75" s="123" t="str">
        <f>'男子DB'!D75</f>
        <v>10.07.07</v>
      </c>
      <c r="Q75" s="123" t="str">
        <f>'男子DB'!G75</f>
        <v>2</v>
      </c>
      <c r="R75" s="74"/>
      <c r="S75" s="123" t="str">
        <f>'男子DB'!H75</f>
        <v>1</v>
      </c>
    </row>
    <row r="76" spans="1:19" ht="13.5">
      <c r="A76" s="142" t="str">
        <f>'男子DB'!A76</f>
        <v>3008</v>
      </c>
      <c r="B76" s="119"/>
      <c r="C76" s="123" t="str">
        <f>'男子DB'!C76</f>
        <v>ｻｲﾄｳﾌｳｶﾞ</v>
      </c>
      <c r="D76" s="123" t="str">
        <f>'男子DB'!B76</f>
        <v>齋藤　楓雅</v>
      </c>
      <c r="E76" s="119" t="s">
        <v>139</v>
      </c>
      <c r="F76" t="s">
        <v>168</v>
      </c>
      <c r="G76"/>
      <c r="H76"/>
      <c r="I76"/>
      <c r="J76"/>
      <c r="K76" s="58" t="s">
        <v>83</v>
      </c>
      <c r="L76" s="124">
        <f>'男子DB'!J76*100</f>
        <v>36088</v>
      </c>
      <c r="M76" s="124">
        <f>'男子DB'!K76*100</f>
        <v>36382</v>
      </c>
      <c r="O76" s="123" t="str">
        <f>'男子DB'!F76</f>
        <v>豊浦中学</v>
      </c>
      <c r="P76" s="123" t="str">
        <f>'男子DB'!D76</f>
        <v>10.10.27</v>
      </c>
      <c r="Q76" s="123" t="str">
        <f>'男子DB'!G76</f>
        <v>2</v>
      </c>
      <c r="R76" s="74"/>
      <c r="S76" s="123" t="str">
        <f>'男子DB'!H76</f>
        <v>1</v>
      </c>
    </row>
    <row r="77" spans="1:19" ht="13.5">
      <c r="A77" s="142" t="str">
        <f>'男子DB'!A77</f>
        <v>3011</v>
      </c>
      <c r="B77" s="119"/>
      <c r="C77" s="123" t="str">
        <f>'男子DB'!C77</f>
        <v>ｲｶﾗｼｽﾊﾞﾙ</v>
      </c>
      <c r="D77" s="123" t="str">
        <f>'男子DB'!B77</f>
        <v>五十嵐昴琉</v>
      </c>
      <c r="E77" s="119" t="s">
        <v>139</v>
      </c>
      <c r="F77" t="s">
        <v>168</v>
      </c>
      <c r="G77"/>
      <c r="H77"/>
      <c r="I77"/>
      <c r="J77"/>
      <c r="K77" s="58" t="s">
        <v>83</v>
      </c>
      <c r="L77" s="124">
        <f>'男子DB'!J77*100</f>
        <v>105946</v>
      </c>
      <c r="M77" s="124">
        <f>'男子DB'!K77*100</f>
        <v>51786</v>
      </c>
      <c r="O77" s="123" t="str">
        <f>'男子DB'!F77</f>
        <v>羽黒中学</v>
      </c>
      <c r="P77" s="123" t="str">
        <f>'男子DB'!D77</f>
        <v>09.11.03</v>
      </c>
      <c r="Q77" s="123" t="str">
        <f>'男子DB'!G77</f>
        <v>2</v>
      </c>
      <c r="R77" s="74"/>
      <c r="S77" s="123" t="str">
        <f>'男子DB'!H77</f>
        <v>2</v>
      </c>
    </row>
    <row r="78" spans="1:19" ht="13.5">
      <c r="A78" s="142" t="str">
        <f>'男子DB'!A78</f>
        <v>3013</v>
      </c>
      <c r="B78" s="119"/>
      <c r="C78" s="123" t="str">
        <f>'男子DB'!C78</f>
        <v>ｳﾀﾏﾙﾀｲｾｲ</v>
      </c>
      <c r="D78" s="123" t="str">
        <f>'男子DB'!B78</f>
        <v>歌丸　大晴</v>
      </c>
      <c r="E78" s="119" t="s">
        <v>139</v>
      </c>
      <c r="F78" t="s">
        <v>168</v>
      </c>
      <c r="G78"/>
      <c r="H78"/>
      <c r="I78"/>
      <c r="J78"/>
      <c r="K78" s="58" t="s">
        <v>83</v>
      </c>
      <c r="L78" s="124">
        <f>'男子DB'!J78*100</f>
        <v>32368</v>
      </c>
      <c r="M78" s="124">
        <f>'男子DB'!K78*100</f>
        <v>36109</v>
      </c>
      <c r="O78" s="123" t="str">
        <f>'男子DB'!F78</f>
        <v>赤湯中学</v>
      </c>
      <c r="P78" s="123" t="str">
        <f>'男子DB'!D78</f>
        <v>11.01.24</v>
      </c>
      <c r="Q78" s="123" t="str">
        <f>'男子DB'!G78</f>
        <v>2</v>
      </c>
      <c r="R78" s="74"/>
      <c r="S78" s="123" t="str">
        <f>'男子DB'!H78</f>
        <v>1</v>
      </c>
    </row>
    <row r="79" spans="1:19" ht="13.5">
      <c r="A79" s="142" t="str">
        <f>'男子DB'!A79</f>
        <v>3017</v>
      </c>
      <c r="B79" s="119"/>
      <c r="C79" s="123" t="str">
        <f>'男子DB'!C79</f>
        <v>ｶﾄｳﾖｼﾅｵ</v>
      </c>
      <c r="D79" s="123" t="str">
        <f>'男子DB'!B79</f>
        <v>加藤　義真</v>
      </c>
      <c r="E79" s="119" t="s">
        <v>139</v>
      </c>
      <c r="F79" t="s">
        <v>168</v>
      </c>
      <c r="G79"/>
      <c r="H79"/>
      <c r="I79"/>
      <c r="J79"/>
      <c r="K79" s="58" t="s">
        <v>83</v>
      </c>
      <c r="L79" s="124">
        <f>'男子DB'!J79*100</f>
        <v>23505</v>
      </c>
      <c r="M79" s="124">
        <f>'男子DB'!K79*100</f>
        <v>32552.999999999996</v>
      </c>
      <c r="O79" s="123" t="str">
        <f>'男子DB'!F79</f>
        <v>蔵王第一中学</v>
      </c>
      <c r="P79" s="123" t="str">
        <f>'男子DB'!D79</f>
        <v>10.06.21</v>
      </c>
      <c r="Q79" s="123" t="str">
        <f>'男子DB'!G79</f>
        <v>2</v>
      </c>
      <c r="R79" s="74"/>
      <c r="S79" s="123" t="str">
        <f>'男子DB'!H79</f>
        <v>1</v>
      </c>
    </row>
    <row r="80" spans="1:19" ht="13.5">
      <c r="A80" s="142" t="str">
        <f>'男子DB'!A80</f>
        <v>3018</v>
      </c>
      <c r="B80" s="119"/>
      <c r="C80" s="123" t="str">
        <f>'男子DB'!C80</f>
        <v>ｴﾝﾄﾞｳｲﾌﾞｷ</v>
      </c>
      <c r="D80" s="123" t="str">
        <f>'男子DB'!B80</f>
        <v>遠藤　伊吹</v>
      </c>
      <c r="E80" s="119" t="s">
        <v>139</v>
      </c>
      <c r="F80" t="s">
        <v>168</v>
      </c>
      <c r="G80"/>
      <c r="H80"/>
      <c r="I80"/>
      <c r="J80"/>
      <c r="K80" s="58" t="s">
        <v>83</v>
      </c>
      <c r="L80" s="124">
        <f>'男子DB'!J80*100</f>
        <v>22662</v>
      </c>
      <c r="M80" s="124">
        <f>'男子DB'!K80*100</f>
        <v>26311</v>
      </c>
      <c r="O80" s="123" t="str">
        <f>'男子DB'!F80</f>
        <v>市立朝日中学</v>
      </c>
      <c r="P80" s="123" t="str">
        <f>'男子DB'!D80</f>
        <v>10.07.16</v>
      </c>
      <c r="Q80" s="123" t="str">
        <f>'男子DB'!G80</f>
        <v>2</v>
      </c>
      <c r="R80" s="74"/>
      <c r="S80" s="123" t="str">
        <f>'男子DB'!H80</f>
        <v>1</v>
      </c>
    </row>
    <row r="81" spans="1:19" ht="13.5">
      <c r="A81" s="142" t="str">
        <f>'男子DB'!A81</f>
        <v>3019</v>
      </c>
      <c r="B81" s="119"/>
      <c r="C81" s="123" t="str">
        <f>'男子DB'!C81</f>
        <v>ﾀｹﾀﾞｺｳｶﾞ</v>
      </c>
      <c r="D81" s="123" t="str">
        <f>'男子DB'!B81</f>
        <v>武田　琥冴</v>
      </c>
      <c r="E81" s="119" t="s">
        <v>139</v>
      </c>
      <c r="F81" t="s">
        <v>168</v>
      </c>
      <c r="G81"/>
      <c r="H81"/>
      <c r="I81"/>
      <c r="J81"/>
      <c r="K81" s="58" t="s">
        <v>83</v>
      </c>
      <c r="L81" s="124">
        <f>'男子DB'!J81*100</f>
        <v>36930</v>
      </c>
      <c r="M81" s="124">
        <f>'男子DB'!K81*100</f>
        <v>30949</v>
      </c>
      <c r="O81" s="123" t="str">
        <f>'男子DB'!F81</f>
        <v>尾花沢中学</v>
      </c>
      <c r="P81" s="123" t="str">
        <f>'男子DB'!D81</f>
        <v>11.01.25</v>
      </c>
      <c r="Q81" s="123" t="str">
        <f>'男子DB'!G81</f>
        <v>2</v>
      </c>
      <c r="R81" s="74"/>
      <c r="S81" s="123" t="str">
        <f>'男子DB'!H81</f>
        <v>1</v>
      </c>
    </row>
    <row r="82" spans="1:19" ht="13.5">
      <c r="A82" s="142" t="str">
        <f>'男子DB'!A82</f>
        <v>3020</v>
      </c>
      <c r="B82" s="119"/>
      <c r="C82" s="123" t="str">
        <f>'男子DB'!C82</f>
        <v>ｼﾊﾞﾀﾘｸ</v>
      </c>
      <c r="D82" s="123" t="str">
        <f>'男子DB'!B82</f>
        <v>柴田　璃久</v>
      </c>
      <c r="E82" s="119" t="s">
        <v>139</v>
      </c>
      <c r="F82" t="s">
        <v>168</v>
      </c>
      <c r="G82"/>
      <c r="H82"/>
      <c r="I82"/>
      <c r="J82"/>
      <c r="K82" s="58" t="s">
        <v>83</v>
      </c>
      <c r="L82" s="124">
        <f>'男子DB'!J82*100</f>
        <v>30252</v>
      </c>
      <c r="M82" s="124">
        <f>'男子DB'!K82*100</f>
        <v>33363</v>
      </c>
      <c r="O82" s="123" t="str">
        <f>'男子DB'!F82</f>
        <v>米沢第四中学</v>
      </c>
      <c r="P82" s="123" t="str">
        <f>'男子DB'!D82</f>
        <v>10.11.21</v>
      </c>
      <c r="Q82" s="123" t="str">
        <f>'男子DB'!G82</f>
        <v>2</v>
      </c>
      <c r="R82" s="74"/>
      <c r="S82" s="123" t="str">
        <f>'男子DB'!H82</f>
        <v>1</v>
      </c>
    </row>
    <row r="83" spans="1:19" ht="13.5">
      <c r="A83" s="142" t="str">
        <f>'男子DB'!A83</f>
        <v>3021</v>
      </c>
      <c r="B83" s="119"/>
      <c r="C83" s="123" t="str">
        <f>'男子DB'!C83</f>
        <v>ｶﾈｺﾗｲｼﾞｭ</v>
      </c>
      <c r="D83" s="123" t="str">
        <f>'男子DB'!B83</f>
        <v>金子　來獅</v>
      </c>
      <c r="E83" s="119" t="s">
        <v>139</v>
      </c>
      <c r="F83" t="s">
        <v>168</v>
      </c>
      <c r="G83"/>
      <c r="H83"/>
      <c r="I83"/>
      <c r="J83"/>
      <c r="K83" s="58" t="s">
        <v>83</v>
      </c>
      <c r="L83" s="124">
        <f>'男子DB'!J83*100</f>
        <v>30277</v>
      </c>
      <c r="M83" s="124">
        <f>'男子DB'!K83*100</f>
        <v>35571</v>
      </c>
      <c r="O83" s="123" t="str">
        <f>'男子DB'!F83</f>
        <v>長井北中学</v>
      </c>
      <c r="P83" s="123" t="str">
        <f>'男子DB'!D83</f>
        <v>10.08.31</v>
      </c>
      <c r="Q83" s="123" t="str">
        <f>'男子DB'!G83</f>
        <v>2</v>
      </c>
      <c r="R83" s="74"/>
      <c r="S83" s="123" t="str">
        <f>'男子DB'!H83</f>
        <v>1</v>
      </c>
    </row>
    <row r="84" spans="1:19" ht="13.5">
      <c r="A84" s="142" t="str">
        <f>'男子DB'!A84</f>
        <v>3022</v>
      </c>
      <c r="B84" s="119"/>
      <c r="C84" s="123" t="str">
        <f>'男子DB'!C84</f>
        <v>ｵｵﾆｼﾖｼﾋﾄ</v>
      </c>
      <c r="D84" s="123" t="str">
        <f>'男子DB'!B84</f>
        <v>大西　克仁</v>
      </c>
      <c r="E84" s="119" t="s">
        <v>139</v>
      </c>
      <c r="F84" t="s">
        <v>168</v>
      </c>
      <c r="G84"/>
      <c r="H84"/>
      <c r="I84"/>
      <c r="J84"/>
      <c r="K84" s="58" t="s">
        <v>83</v>
      </c>
      <c r="L84" s="124">
        <f>'男子DB'!J84*100</f>
        <v>30102.999999999996</v>
      </c>
      <c r="M84" s="124">
        <f>'男子DB'!K84*100</f>
        <v>13734</v>
      </c>
      <c r="O84" s="123" t="str">
        <f>'男子DB'!F84</f>
        <v>上山アルペン</v>
      </c>
      <c r="P84" s="123" t="str">
        <f>'男子DB'!D84</f>
        <v>64.02.02</v>
      </c>
      <c r="Q84" s="123" t="str">
        <f>'男子DB'!G84</f>
        <v>4</v>
      </c>
      <c r="R84" s="74"/>
      <c r="S84" s="123" t="str">
        <f>'男子DB'!H84</f>
        <v>0</v>
      </c>
    </row>
    <row r="85" spans="1:19" ht="13.5">
      <c r="A85" s="142" t="str">
        <f>'男子DB'!A85</f>
        <v>3024</v>
      </c>
      <c r="B85" s="119"/>
      <c r="C85" s="123" t="str">
        <f>'男子DB'!C85</f>
        <v>ﾀｶﾊｼｺｳﾀ</v>
      </c>
      <c r="D85" s="123" t="str">
        <f>'男子DB'!B85</f>
        <v>高橋　皇汰</v>
      </c>
      <c r="E85" s="119" t="s">
        <v>139</v>
      </c>
      <c r="F85" t="s">
        <v>168</v>
      </c>
      <c r="G85"/>
      <c r="H85"/>
      <c r="I85"/>
      <c r="J85"/>
      <c r="K85" s="58" t="s">
        <v>83</v>
      </c>
      <c r="L85" s="124">
        <f>'男子DB'!J85*100</f>
        <v>27700</v>
      </c>
      <c r="M85" s="124">
        <f>'男子DB'!K85*100</f>
        <v>27423</v>
      </c>
      <c r="O85" s="123" t="str">
        <f>'男子DB'!F85</f>
        <v>上山南中学</v>
      </c>
      <c r="P85" s="123" t="str">
        <f>'男子DB'!D85</f>
        <v>09.04.10</v>
      </c>
      <c r="Q85" s="123" t="str">
        <f>'男子DB'!G85</f>
        <v>2</v>
      </c>
      <c r="R85" s="74"/>
      <c r="S85" s="123" t="str">
        <f>'男子DB'!H85</f>
        <v>2</v>
      </c>
    </row>
    <row r="86" spans="1:19" ht="13.5">
      <c r="A86" s="142" t="str">
        <f>'男子DB'!A86</f>
        <v>3027</v>
      </c>
      <c r="B86" s="119"/>
      <c r="C86" s="123" t="str">
        <f>'男子DB'!C86</f>
        <v>ｻﾄｳｿｳﾀ</v>
      </c>
      <c r="D86" s="123" t="str">
        <f>'男子DB'!B86</f>
        <v>佐藤　颯汰</v>
      </c>
      <c r="E86" s="119" t="s">
        <v>139</v>
      </c>
      <c r="F86" t="s">
        <v>168</v>
      </c>
      <c r="G86"/>
      <c r="H86"/>
      <c r="I86"/>
      <c r="J86"/>
      <c r="K86" s="58" t="s">
        <v>83</v>
      </c>
      <c r="L86" s="124">
        <f>'男子DB'!J86*100</f>
        <v>33442</v>
      </c>
      <c r="M86" s="124">
        <f>'男子DB'!K86*100</f>
        <v>39434</v>
      </c>
      <c r="O86" s="123" t="str">
        <f>'男子DB'!F86</f>
        <v>朝日スポ少</v>
      </c>
      <c r="P86" s="123" t="str">
        <f>'男子DB'!D86</f>
        <v>12.01.16</v>
      </c>
      <c r="Q86" s="123" t="str">
        <f>'男子DB'!G86</f>
        <v>1</v>
      </c>
      <c r="R86" s="74"/>
      <c r="S86" s="123" t="str">
        <f>'男子DB'!H86</f>
        <v>6</v>
      </c>
    </row>
    <row r="87" spans="1:19" ht="13.5">
      <c r="A87" s="142" t="str">
        <f>'男子DB'!A87</f>
        <v>3029</v>
      </c>
      <c r="B87" s="119"/>
      <c r="C87" s="123" t="str">
        <f>'男子DB'!C87</f>
        <v>ﾖｺｻﾜｿｳｽｹ</v>
      </c>
      <c r="D87" s="123" t="str">
        <f>'男子DB'!B87</f>
        <v>横澤　蒼祐</v>
      </c>
      <c r="E87" s="119" t="s">
        <v>139</v>
      </c>
      <c r="F87" t="s">
        <v>168</v>
      </c>
      <c r="G87"/>
      <c r="H87"/>
      <c r="I87"/>
      <c r="J87"/>
      <c r="K87" s="58" t="s">
        <v>83</v>
      </c>
      <c r="L87" s="124">
        <f>'男子DB'!J87*100</f>
        <v>24670</v>
      </c>
      <c r="M87" s="124">
        <f>'男子DB'!K87*100</f>
        <v>23141</v>
      </c>
      <c r="O87" s="123" t="str">
        <f>'男子DB'!F87</f>
        <v>飯豊Ｊｒ</v>
      </c>
      <c r="P87" s="123" t="str">
        <f>'男子DB'!D87</f>
        <v>11.04.30</v>
      </c>
      <c r="Q87" s="123" t="str">
        <f>'男子DB'!G87</f>
        <v>1</v>
      </c>
      <c r="R87" s="74"/>
      <c r="S87" s="123" t="str">
        <f>'男子DB'!H87</f>
        <v>6</v>
      </c>
    </row>
    <row r="88" spans="1:19" ht="13.5">
      <c r="A88" s="142" t="str">
        <f>'男子DB'!A88</f>
        <v>3030</v>
      </c>
      <c r="B88" s="119"/>
      <c r="C88" s="123" t="str">
        <f>'男子DB'!C88</f>
        <v>ｷｸﾁﾄｳｺﾞ</v>
      </c>
      <c r="D88" s="123" t="str">
        <f>'男子DB'!B88</f>
        <v>菊地　透瑚</v>
      </c>
      <c r="E88" s="119" t="s">
        <v>139</v>
      </c>
      <c r="F88" t="s">
        <v>168</v>
      </c>
      <c r="G88"/>
      <c r="H88"/>
      <c r="I88"/>
      <c r="J88"/>
      <c r="K88" s="58" t="s">
        <v>83</v>
      </c>
      <c r="L88" s="124">
        <f>'男子DB'!J88*100</f>
        <v>30269</v>
      </c>
      <c r="M88" s="124">
        <f>'男子DB'!K88*100</f>
        <v>38217</v>
      </c>
      <c r="O88" s="123" t="str">
        <f>'男子DB'!F88</f>
        <v>飯豊Ｊｒ</v>
      </c>
      <c r="P88" s="123" t="str">
        <f>'男子DB'!D88</f>
        <v>11.07.12</v>
      </c>
      <c r="Q88" s="123" t="str">
        <f>'男子DB'!G88</f>
        <v>1</v>
      </c>
      <c r="R88" s="74"/>
      <c r="S88" s="123" t="str">
        <f>'男子DB'!H88</f>
        <v>6</v>
      </c>
    </row>
    <row r="89" spans="1:19" ht="13.5">
      <c r="A89" s="142" t="str">
        <f>'男子DB'!A89</f>
        <v>3031</v>
      </c>
      <c r="B89" s="119"/>
      <c r="C89" s="123" t="str">
        <f>'男子DB'!C89</f>
        <v>ｱｲｻﾜﾘｮｳﾀ</v>
      </c>
      <c r="D89" s="123" t="str">
        <f>'男子DB'!B89</f>
        <v>相澤　怜英</v>
      </c>
      <c r="E89" s="119" t="s">
        <v>139</v>
      </c>
      <c r="F89" t="s">
        <v>168</v>
      </c>
      <c r="G89"/>
      <c r="H89"/>
      <c r="I89"/>
      <c r="J89"/>
      <c r="K89" s="58" t="s">
        <v>83</v>
      </c>
      <c r="L89" s="124">
        <f>'男子DB'!J89*100</f>
        <v>52745.00000000001</v>
      </c>
      <c r="M89" s="124">
        <f>'男子DB'!K89*100</f>
        <v>44214</v>
      </c>
      <c r="O89" s="123" t="str">
        <f>'男子DB'!F89</f>
        <v>羽黒スポ少</v>
      </c>
      <c r="P89" s="123" t="str">
        <f>'男子DB'!D89</f>
        <v>11.08.06</v>
      </c>
      <c r="Q89" s="123" t="str">
        <f>'男子DB'!G89</f>
        <v>1</v>
      </c>
      <c r="R89" s="74"/>
      <c r="S89" s="123" t="str">
        <f>'男子DB'!H89</f>
        <v>6</v>
      </c>
    </row>
    <row r="90" spans="1:19" ht="13.5">
      <c r="A90" s="142" t="str">
        <f>'男子DB'!A90</f>
        <v>3032</v>
      </c>
      <c r="B90" s="119"/>
      <c r="C90" s="123" t="str">
        <f>'男子DB'!C90</f>
        <v>ｻｲﾄｳﾌｳｶﾞ</v>
      </c>
      <c r="D90" s="123" t="str">
        <f>'男子DB'!B90</f>
        <v>齋藤　風河</v>
      </c>
      <c r="E90" s="119" t="s">
        <v>139</v>
      </c>
      <c r="F90" t="s">
        <v>168</v>
      </c>
      <c r="G90"/>
      <c r="H90"/>
      <c r="I90"/>
      <c r="J90"/>
      <c r="K90" s="58" t="s">
        <v>83</v>
      </c>
      <c r="L90" s="124">
        <f>'男子DB'!J90*100</f>
        <v>61828</v>
      </c>
      <c r="M90" s="124">
        <f>'男子DB'!K90*100</f>
        <v>89414</v>
      </c>
      <c r="O90" s="123" t="str">
        <f>'男子DB'!F90</f>
        <v>羽黒スポ少</v>
      </c>
      <c r="P90" s="123" t="str">
        <f>'男子DB'!D90</f>
        <v>12.03.15</v>
      </c>
      <c r="Q90" s="123" t="str">
        <f>'男子DB'!G90</f>
        <v>1</v>
      </c>
      <c r="R90" s="74"/>
      <c r="S90" s="123" t="str">
        <f>'男子DB'!H90</f>
        <v>6</v>
      </c>
    </row>
    <row r="91" spans="1:19" ht="13.5">
      <c r="A91" s="142" t="str">
        <f>'男子DB'!A91</f>
        <v>3034</v>
      </c>
      <c r="B91" s="119"/>
      <c r="C91" s="123" t="str">
        <f>'男子DB'!C91</f>
        <v>ｺﾊﾞﾔｼﾁﾋﾛ</v>
      </c>
      <c r="D91" s="123" t="str">
        <f>'男子DB'!B91</f>
        <v>小林　千紘</v>
      </c>
      <c r="E91" s="119" t="s">
        <v>139</v>
      </c>
      <c r="F91" t="s">
        <v>168</v>
      </c>
      <c r="G91"/>
      <c r="H91"/>
      <c r="I91"/>
      <c r="J91"/>
      <c r="K91" s="58" t="s">
        <v>83</v>
      </c>
      <c r="L91" s="124">
        <f>'男子DB'!J91*100</f>
        <v>33327</v>
      </c>
      <c r="M91" s="124">
        <f>'男子DB'!K91*100</f>
        <v>29102.999999999996</v>
      </c>
      <c r="O91" s="123" t="str">
        <f>'男子DB'!F91</f>
        <v>ZAO S4</v>
      </c>
      <c r="P91" s="123" t="str">
        <f>'男子DB'!D91</f>
        <v>11.12.07</v>
      </c>
      <c r="Q91" s="123" t="str">
        <f>'男子DB'!G91</f>
        <v>1</v>
      </c>
      <c r="R91" s="74"/>
      <c r="S91" s="123" t="str">
        <f>'男子DB'!H91</f>
        <v>6</v>
      </c>
    </row>
    <row r="92" spans="1:19" ht="13.5">
      <c r="A92" s="142" t="str">
        <f>'男子DB'!A92</f>
        <v>3035</v>
      </c>
      <c r="B92" s="119"/>
      <c r="C92" s="123" t="str">
        <f>'男子DB'!C92</f>
        <v>ｱﾍﾞﾄｳﾔ</v>
      </c>
      <c r="D92" s="123" t="str">
        <f>'男子DB'!B92</f>
        <v>阿部　柊哉</v>
      </c>
      <c r="E92" s="119" t="s">
        <v>139</v>
      </c>
      <c r="F92" t="s">
        <v>168</v>
      </c>
      <c r="G92"/>
      <c r="H92"/>
      <c r="I92"/>
      <c r="J92"/>
      <c r="K92" s="58" t="s">
        <v>83</v>
      </c>
      <c r="L92" s="124">
        <f>'男子DB'!J92*100</f>
        <v>26875</v>
      </c>
      <c r="M92" s="124">
        <f>'男子DB'!K92*100</f>
        <v>31933</v>
      </c>
      <c r="O92" s="123" t="str">
        <f>'男子DB'!F92</f>
        <v>西蔵王スポ少</v>
      </c>
      <c r="P92" s="123" t="str">
        <f>'男子DB'!D92</f>
        <v>12.01.15</v>
      </c>
      <c r="Q92" s="123" t="str">
        <f>'男子DB'!G92</f>
        <v>1</v>
      </c>
      <c r="R92" s="74"/>
      <c r="S92" s="123" t="str">
        <f>'男子DB'!H92</f>
        <v>6</v>
      </c>
    </row>
    <row r="93" spans="1:19" ht="13.5">
      <c r="A93" s="142" t="str">
        <f>'男子DB'!A93</f>
        <v>3036</v>
      </c>
      <c r="B93" s="119"/>
      <c r="C93" s="123" t="str">
        <f>'男子DB'!C93</f>
        <v>ｲﾉｳｴｺｳﾀﾛｳ</v>
      </c>
      <c r="D93" s="123" t="str">
        <f>'男子DB'!B93</f>
        <v>井上幸太郎</v>
      </c>
      <c r="E93" s="119" t="s">
        <v>139</v>
      </c>
      <c r="F93" t="s">
        <v>168</v>
      </c>
      <c r="G93"/>
      <c r="H93"/>
      <c r="I93"/>
      <c r="J93"/>
      <c r="K93" s="58" t="s">
        <v>83</v>
      </c>
      <c r="L93" s="124"/>
      <c r="M93" s="124"/>
      <c r="O93" s="123" t="str">
        <f>'男子DB'!F93</f>
        <v>上山アルペン</v>
      </c>
      <c r="P93" s="123" t="str">
        <f>'男子DB'!D93</f>
        <v>63.12.28</v>
      </c>
      <c r="Q93" s="123" t="str">
        <f>'男子DB'!G93</f>
        <v>4</v>
      </c>
      <c r="R93" s="74"/>
      <c r="S93" s="123" t="str">
        <f>'男子DB'!H93</f>
        <v>0</v>
      </c>
    </row>
    <row r="94" spans="1:19" ht="13.5">
      <c r="A94" s="142" t="str">
        <f>'男子DB'!A94</f>
        <v>3037</v>
      </c>
      <c r="B94" s="119"/>
      <c r="C94" s="123" t="str">
        <f>'男子DB'!C94</f>
        <v>ﾀﾑﾗﾀｲｷ</v>
      </c>
      <c r="D94" s="123" t="str">
        <f>'男子DB'!B94</f>
        <v>田村　大輝</v>
      </c>
      <c r="E94" s="119" t="s">
        <v>139</v>
      </c>
      <c r="F94" t="s">
        <v>168</v>
      </c>
      <c r="G94"/>
      <c r="H94"/>
      <c r="I94"/>
      <c r="J94"/>
      <c r="K94" s="58" t="s">
        <v>83</v>
      </c>
      <c r="L94" s="124">
        <f>'男子DB'!J94*100</f>
        <v>39182</v>
      </c>
      <c r="M94" s="124">
        <f>'男子DB'!K94*100</f>
        <v>36000</v>
      </c>
      <c r="O94" s="123" t="str">
        <f>'男子DB'!F94</f>
        <v>米沢第七中</v>
      </c>
      <c r="P94" s="123" t="str">
        <f>'男子DB'!D94</f>
        <v>08.09.23</v>
      </c>
      <c r="Q94" s="123" t="str">
        <f>'男子DB'!G94</f>
        <v>2</v>
      </c>
      <c r="R94" s="74"/>
      <c r="S94" s="123" t="str">
        <f>'男子DB'!H94</f>
        <v>3</v>
      </c>
    </row>
    <row r="95" spans="1:19" ht="13.5">
      <c r="A95" s="142" t="str">
        <f>'男子DB'!A95</f>
        <v>3039</v>
      </c>
      <c r="B95" s="119"/>
      <c r="C95" s="123" t="str">
        <f>'男子DB'!C95</f>
        <v>ﾆｯﾀｿﾗ</v>
      </c>
      <c r="D95" s="123" t="str">
        <f>'男子DB'!B95</f>
        <v>新田　蒼空</v>
      </c>
      <c r="E95" s="119" t="s">
        <v>139</v>
      </c>
      <c r="F95" t="s">
        <v>168</v>
      </c>
      <c r="G95"/>
      <c r="H95"/>
      <c r="I95"/>
      <c r="J95"/>
      <c r="K95" s="58" t="s">
        <v>83</v>
      </c>
      <c r="L95" s="124">
        <f>'男子DB'!J95*100</f>
        <v>27729.000000000004</v>
      </c>
      <c r="M95" s="124">
        <f>'男子DB'!K95*100</f>
        <v>29707</v>
      </c>
      <c r="O95" s="123" t="str">
        <f>'男子DB'!F95</f>
        <v>米沢ジュニア</v>
      </c>
      <c r="P95" s="123" t="str">
        <f>'男子DB'!D95</f>
        <v>11.08.12</v>
      </c>
      <c r="Q95" s="123" t="str">
        <f>'男子DB'!G95</f>
        <v>1</v>
      </c>
      <c r="R95" s="74"/>
      <c r="S95" s="123" t="str">
        <f>'男子DB'!H95</f>
        <v>6</v>
      </c>
    </row>
    <row r="96" spans="1:19" ht="13.5">
      <c r="A96" s="142" t="str">
        <f>'男子DB'!A96</f>
        <v>3042</v>
      </c>
      <c r="B96" s="119"/>
      <c r="C96" s="123" t="str">
        <f>'男子DB'!C96</f>
        <v>ｼﾌﾞﾔﾘｮｳﾄ</v>
      </c>
      <c r="D96" s="123" t="str">
        <f>'男子DB'!B96</f>
        <v>渋谷　亮仁</v>
      </c>
      <c r="E96" s="119" t="s">
        <v>139</v>
      </c>
      <c r="F96" t="s">
        <v>168</v>
      </c>
      <c r="G96"/>
      <c r="H96"/>
      <c r="I96"/>
      <c r="J96"/>
      <c r="K96" s="58" t="s">
        <v>83</v>
      </c>
      <c r="L96" s="124">
        <f>'男子DB'!J96*100</f>
        <v>37374</v>
      </c>
      <c r="M96" s="124">
        <f>'男子DB'!K96*100</f>
        <v>38309</v>
      </c>
      <c r="O96" s="123" t="str">
        <f>'男子DB'!F96</f>
        <v>湯殿山スポ少</v>
      </c>
      <c r="P96" s="123" t="str">
        <f>'男子DB'!D96</f>
        <v>12.01.10</v>
      </c>
      <c r="Q96" s="123" t="str">
        <f>'男子DB'!G96</f>
        <v>1</v>
      </c>
      <c r="R96" s="74"/>
      <c r="S96" s="123" t="str">
        <f>'男子DB'!H96</f>
        <v>6</v>
      </c>
    </row>
    <row r="97" spans="1:19" ht="13.5">
      <c r="A97" s="142" t="str">
        <f>'男子DB'!A97</f>
        <v>3043</v>
      </c>
      <c r="B97" s="119"/>
      <c r="C97" s="123" t="str">
        <f>'男子DB'!C97</f>
        <v>ｱｷﾎｲﾁﾛ</v>
      </c>
      <c r="D97" s="123" t="str">
        <f>'男子DB'!B97</f>
        <v>秋保　一路</v>
      </c>
      <c r="E97" s="119" t="s">
        <v>139</v>
      </c>
      <c r="F97" t="s">
        <v>168</v>
      </c>
      <c r="G97"/>
      <c r="H97"/>
      <c r="I97"/>
      <c r="J97"/>
      <c r="K97" s="58" t="s">
        <v>83</v>
      </c>
      <c r="L97" s="124">
        <f>'男子DB'!J97*100</f>
        <v>40270</v>
      </c>
      <c r="M97" s="124">
        <f>'男子DB'!K97*100</f>
        <v>47870</v>
      </c>
      <c r="O97" s="123" t="str">
        <f>'男子DB'!F97</f>
        <v>尾花沢JrAL</v>
      </c>
      <c r="P97" s="123" t="str">
        <f>'男子DB'!D97</f>
        <v>11.07.19</v>
      </c>
      <c r="Q97" s="123" t="str">
        <f>'男子DB'!G97</f>
        <v>1</v>
      </c>
      <c r="R97" s="74"/>
      <c r="S97" s="123" t="str">
        <f>'男子DB'!H97</f>
        <v>6</v>
      </c>
    </row>
    <row r="98" spans="1:19" ht="13.5">
      <c r="A98" s="142" t="str">
        <f>'男子DB'!A98</f>
        <v>3047</v>
      </c>
      <c r="B98" s="119"/>
      <c r="C98" s="123" t="str">
        <f>'男子DB'!C98</f>
        <v>ｵｵﾉﾘｸｳ</v>
      </c>
      <c r="D98" s="123" t="str">
        <f>'男子DB'!B98</f>
        <v>大野　璃空</v>
      </c>
      <c r="E98" s="119" t="s">
        <v>139</v>
      </c>
      <c r="F98" t="s">
        <v>168</v>
      </c>
      <c r="G98"/>
      <c r="H98"/>
      <c r="I98"/>
      <c r="J98"/>
      <c r="K98" s="58" t="s">
        <v>83</v>
      </c>
      <c r="L98" s="124">
        <f>'男子DB'!J98*100</f>
        <v>36753</v>
      </c>
      <c r="M98" s="124">
        <f>'男子DB'!K98*100</f>
        <v>32944</v>
      </c>
      <c r="O98" s="123" t="str">
        <f>'男子DB'!F98</f>
        <v>高畠町Jr</v>
      </c>
      <c r="P98" s="123" t="str">
        <f>'男子DB'!D98</f>
        <v>11.10.02</v>
      </c>
      <c r="Q98" s="123" t="str">
        <f>'男子DB'!G98</f>
        <v>1</v>
      </c>
      <c r="R98" s="74"/>
      <c r="S98" s="123" t="str">
        <f>'男子DB'!H98</f>
        <v>6</v>
      </c>
    </row>
    <row r="99" spans="1:19" ht="13.5">
      <c r="A99" s="142" t="str">
        <f>'男子DB'!A99</f>
        <v>3049</v>
      </c>
      <c r="B99" s="119"/>
      <c r="C99" s="123" t="str">
        <f>'男子DB'!C99</f>
        <v>ﾅｶﾞｵｶﾊｸ</v>
      </c>
      <c r="D99" s="123" t="str">
        <f>'男子DB'!B99</f>
        <v>長岡　　珀</v>
      </c>
      <c r="E99" s="119" t="s">
        <v>139</v>
      </c>
      <c r="F99" t="s">
        <v>168</v>
      </c>
      <c r="G99"/>
      <c r="H99"/>
      <c r="I99"/>
      <c r="J99"/>
      <c r="K99" s="58" t="s">
        <v>83</v>
      </c>
      <c r="L99" s="124">
        <f>'男子DB'!J99*100</f>
        <v>32976</v>
      </c>
      <c r="M99" s="124">
        <f>'男子DB'!K99*100</f>
        <v>31926</v>
      </c>
      <c r="O99" s="123" t="str">
        <f>'男子DB'!F99</f>
        <v>月山スポ少</v>
      </c>
      <c r="P99" s="123" t="str">
        <f>'男子DB'!D99</f>
        <v>11.05.24</v>
      </c>
      <c r="Q99" s="123" t="str">
        <f>'男子DB'!G99</f>
        <v>1</v>
      </c>
      <c r="R99" s="74"/>
      <c r="S99" s="123" t="str">
        <f>'男子DB'!H99</f>
        <v>6</v>
      </c>
    </row>
    <row r="100" spans="1:19" ht="13.5">
      <c r="A100" s="142" t="str">
        <f>'男子DB'!A100</f>
        <v>3050</v>
      </c>
      <c r="B100" s="119"/>
      <c r="C100" s="123" t="str">
        <f>'男子DB'!C100</f>
        <v>ﾂﾁﾀﾞｶｲﾄ</v>
      </c>
      <c r="D100" s="123" t="str">
        <f>'男子DB'!B100</f>
        <v>土田　海翔</v>
      </c>
      <c r="E100" s="119" t="s">
        <v>139</v>
      </c>
      <c r="F100" t="s">
        <v>168</v>
      </c>
      <c r="G100"/>
      <c r="H100"/>
      <c r="I100"/>
      <c r="J100"/>
      <c r="K100" s="58" t="s">
        <v>83</v>
      </c>
      <c r="L100" s="124">
        <f>'男子DB'!J100*100</f>
        <v>44699</v>
      </c>
      <c r="M100" s="124">
        <f>'男子DB'!K100*100</f>
        <v>36546</v>
      </c>
      <c r="O100" s="123" t="str">
        <f>'男子DB'!F100</f>
        <v>月山スポ少</v>
      </c>
      <c r="P100" s="123" t="str">
        <f>'男子DB'!D100</f>
        <v>11.07.11</v>
      </c>
      <c r="Q100" s="123" t="str">
        <f>'男子DB'!G100</f>
        <v>1</v>
      </c>
      <c r="R100" s="74"/>
      <c r="S100" s="123" t="str">
        <f>'男子DB'!H100</f>
        <v>6</v>
      </c>
    </row>
    <row r="101" spans="1:19" ht="13.5">
      <c r="A101" s="142" t="str">
        <f>'男子DB'!A101</f>
        <v>3053</v>
      </c>
      <c r="B101" s="119"/>
      <c r="C101" s="123" t="str">
        <f>'男子DB'!C101</f>
        <v>ｻﾄｳﾊｽｸ</v>
      </c>
      <c r="D101" s="123" t="str">
        <f>'男子DB'!B101</f>
        <v>佐藤　蓮玖</v>
      </c>
      <c r="E101" s="119" t="s">
        <v>139</v>
      </c>
      <c r="F101" t="s">
        <v>168</v>
      </c>
      <c r="G101"/>
      <c r="H101"/>
      <c r="I101"/>
      <c r="J101"/>
      <c r="K101" s="58" t="s">
        <v>83</v>
      </c>
      <c r="L101" s="124">
        <f>'男子DB'!J101*100</f>
        <v>27280</v>
      </c>
      <c r="M101" s="124">
        <f>'男子DB'!K101*100</f>
        <v>29329.000000000004</v>
      </c>
      <c r="O101" s="123" t="str">
        <f>'男子DB'!F101</f>
        <v>もがみJrS.T</v>
      </c>
      <c r="P101" s="123" t="str">
        <f>'男子DB'!D101</f>
        <v>11.06.08</v>
      </c>
      <c r="Q101" s="123" t="str">
        <f>'男子DB'!G101</f>
        <v>1</v>
      </c>
      <c r="R101" s="74"/>
      <c r="S101" s="123" t="str">
        <f>'男子DB'!H101</f>
        <v>6</v>
      </c>
    </row>
    <row r="102" spans="1:19" ht="13.5">
      <c r="A102" s="142" t="str">
        <f>'男子DB'!A102</f>
        <v>3054</v>
      </c>
      <c r="B102" s="119"/>
      <c r="C102" s="123" t="str">
        <f>'男子DB'!C102</f>
        <v>ｺﾝﾀｹﾞﾝﾁ</v>
      </c>
      <c r="D102" s="123" t="str">
        <f>'男子DB'!B102</f>
        <v>今田　源智</v>
      </c>
      <c r="E102" s="119" t="s">
        <v>139</v>
      </c>
      <c r="F102" t="s">
        <v>168</v>
      </c>
      <c r="G102"/>
      <c r="H102"/>
      <c r="I102"/>
      <c r="J102"/>
      <c r="K102" s="58" t="s">
        <v>83</v>
      </c>
      <c r="L102" s="124">
        <f>'男子DB'!J102*100</f>
        <v>29670</v>
      </c>
      <c r="M102" s="124">
        <f>'男子DB'!K102*100</f>
        <v>37018</v>
      </c>
      <c r="O102" s="123" t="str">
        <f>'男子DB'!F102</f>
        <v>もがみJrS.T</v>
      </c>
      <c r="P102" s="123" t="str">
        <f>'男子DB'!D102</f>
        <v>11.08.26</v>
      </c>
      <c r="Q102" s="123" t="str">
        <f>'男子DB'!G102</f>
        <v>1</v>
      </c>
      <c r="R102" s="74"/>
      <c r="S102" s="123" t="str">
        <f>'男子DB'!H102</f>
        <v>6</v>
      </c>
    </row>
    <row r="103" spans="1:19" ht="13.5">
      <c r="A103" s="142" t="str">
        <f>'男子DB'!A103</f>
        <v>3059</v>
      </c>
      <c r="B103" s="119"/>
      <c r="C103" s="123" t="str">
        <f>'男子DB'!C103</f>
        <v>ﾂﾁﾔｺｳｽｹ</v>
      </c>
      <c r="D103" s="123" t="str">
        <f>'男子DB'!B103</f>
        <v>土屋　倖祐</v>
      </c>
      <c r="E103" s="119" t="s">
        <v>139</v>
      </c>
      <c r="F103" t="s">
        <v>168</v>
      </c>
      <c r="G103"/>
      <c r="H103"/>
      <c r="I103"/>
      <c r="J103"/>
      <c r="K103" s="58" t="s">
        <v>83</v>
      </c>
      <c r="L103" s="124">
        <f>'男子DB'!J103*100</f>
        <v>69068</v>
      </c>
      <c r="M103" s="124">
        <f>'男子DB'!K103*100</f>
        <v>64225</v>
      </c>
      <c r="O103" s="123" t="str">
        <f>'男子DB'!F103</f>
        <v>白鷹Ｊｒ</v>
      </c>
      <c r="P103" s="123" t="str">
        <f>'男子DB'!D103</f>
        <v>12.03.08</v>
      </c>
      <c r="Q103" s="123" t="str">
        <f>'男子DB'!G103</f>
        <v>1</v>
      </c>
      <c r="R103" s="74"/>
      <c r="S103" s="123" t="str">
        <f>'男子DB'!H103</f>
        <v>5</v>
      </c>
    </row>
    <row r="104" spans="1:19" ht="13.5">
      <c r="A104" s="142" t="str">
        <f>'男子DB'!A104</f>
        <v>3060</v>
      </c>
      <c r="B104" s="119"/>
      <c r="C104" s="123" t="str">
        <f>'男子DB'!C104</f>
        <v>ｽｽﾞｷﾎﾀｶ</v>
      </c>
      <c r="D104" s="123" t="str">
        <f>'男子DB'!B104</f>
        <v>鈴木　武尊</v>
      </c>
      <c r="E104" s="119" t="s">
        <v>139</v>
      </c>
      <c r="F104" t="s">
        <v>168</v>
      </c>
      <c r="G104"/>
      <c r="H104"/>
      <c r="I104"/>
      <c r="J104"/>
      <c r="K104" s="58" t="s">
        <v>83</v>
      </c>
      <c r="L104" s="124"/>
      <c r="M104" s="124">
        <f>'男子DB'!K104*100</f>
        <v>58297</v>
      </c>
      <c r="O104" s="123" t="str">
        <f>'男子DB'!F104</f>
        <v>白鷹Ｊｒ</v>
      </c>
      <c r="P104" s="123" t="str">
        <f>'男子DB'!D104</f>
        <v>11.09.22</v>
      </c>
      <c r="Q104" s="123" t="str">
        <f>'男子DB'!G104</f>
        <v>1</v>
      </c>
      <c r="R104" s="74"/>
      <c r="S104" s="123" t="str">
        <f>'男子DB'!H104</f>
        <v>6</v>
      </c>
    </row>
    <row r="105" spans="1:19" ht="13.5">
      <c r="A105" s="142" t="str">
        <f>'男子DB'!A105</f>
        <v>3063</v>
      </c>
      <c r="B105" s="119"/>
      <c r="C105" s="123" t="str">
        <f>'男子DB'!C105</f>
        <v>ｵｵｳﾁｹｲｽｹ</v>
      </c>
      <c r="D105" s="123" t="str">
        <f>'男子DB'!B105</f>
        <v>大内　慶介</v>
      </c>
      <c r="E105" s="119" t="s">
        <v>139</v>
      </c>
      <c r="F105" t="s">
        <v>168</v>
      </c>
      <c r="G105"/>
      <c r="H105"/>
      <c r="I105"/>
      <c r="J105"/>
      <c r="K105" s="58" t="s">
        <v>83</v>
      </c>
      <c r="L105" s="124">
        <f>'男子DB'!J105*100</f>
        <v>6500</v>
      </c>
      <c r="M105" s="124">
        <f>'男子DB'!K105*100</f>
        <v>2611</v>
      </c>
      <c r="O105" s="123" t="str">
        <f>'男子DB'!F105</f>
        <v>山形中央高校</v>
      </c>
      <c r="P105" s="123" t="str">
        <f>'男子DB'!D105</f>
        <v>05.07.10</v>
      </c>
      <c r="Q105" s="123" t="str">
        <f>'男子DB'!G105</f>
        <v>3</v>
      </c>
      <c r="R105" s="74"/>
      <c r="S105" s="123" t="str">
        <f>'男子DB'!H105</f>
        <v>3</v>
      </c>
    </row>
    <row r="106" spans="1:19" ht="13.5">
      <c r="A106" s="142" t="str">
        <f>'男子DB'!A106</f>
        <v>3064</v>
      </c>
      <c r="B106" s="119"/>
      <c r="C106" s="123" t="str">
        <f>'男子DB'!C106</f>
        <v>ﾐﾈｷﾞｼﾊﾙ</v>
      </c>
      <c r="D106" s="123" t="str">
        <f>'男子DB'!B106</f>
        <v>峯岸　　陽</v>
      </c>
      <c r="E106" s="119" t="s">
        <v>139</v>
      </c>
      <c r="F106" t="s">
        <v>168</v>
      </c>
      <c r="G106"/>
      <c r="H106"/>
      <c r="I106"/>
      <c r="J106"/>
      <c r="K106" s="58" t="s">
        <v>83</v>
      </c>
      <c r="L106" s="124">
        <f>'男子DB'!J106*100</f>
        <v>2390</v>
      </c>
      <c r="M106" s="124">
        <f>'男子DB'!K106*100</f>
        <v>3465.9999999999995</v>
      </c>
      <c r="O106" s="123" t="str">
        <f>'男子DB'!F106</f>
        <v>山形中央高校</v>
      </c>
      <c r="P106" s="123" t="str">
        <f>'男子DB'!D106</f>
        <v>06.01.17</v>
      </c>
      <c r="Q106" s="123" t="str">
        <f>'男子DB'!G106</f>
        <v>3</v>
      </c>
      <c r="R106" s="74"/>
      <c r="S106" s="123" t="str">
        <f>'男子DB'!H106</f>
        <v>3</v>
      </c>
    </row>
    <row r="107" spans="1:19" ht="13.5">
      <c r="A107" s="142" t="str">
        <f>'男子DB'!A107</f>
        <v>3069</v>
      </c>
      <c r="B107" s="119"/>
      <c r="C107" s="123" t="str">
        <f>'男子DB'!C107</f>
        <v>ﾀｹﾀﾞﾘｭｳﾉｽｹ</v>
      </c>
      <c r="D107" s="123" t="str">
        <f>'男子DB'!B107</f>
        <v>武田龍之介</v>
      </c>
      <c r="E107" s="119" t="s">
        <v>139</v>
      </c>
      <c r="F107" t="s">
        <v>168</v>
      </c>
      <c r="G107"/>
      <c r="H107"/>
      <c r="I107"/>
      <c r="J107"/>
      <c r="K107" s="58" t="s">
        <v>83</v>
      </c>
      <c r="L107" s="124">
        <f>'男子DB'!J107*100</f>
        <v>48449</v>
      </c>
      <c r="M107" s="124">
        <f>'男子DB'!K107*100</f>
        <v>66397</v>
      </c>
      <c r="O107" s="123" t="str">
        <f>'男子DB'!F107</f>
        <v>尾花沢JrAL</v>
      </c>
      <c r="P107" s="123" t="str">
        <f>'男子DB'!D107</f>
        <v>12.10.20</v>
      </c>
      <c r="Q107" s="123" t="str">
        <f>'男子DB'!G107</f>
        <v>1</v>
      </c>
      <c r="R107" s="74"/>
      <c r="S107" s="123" t="str">
        <f>'男子DB'!H107</f>
        <v>5</v>
      </c>
    </row>
    <row r="108" spans="1:19" ht="13.5">
      <c r="A108" s="142" t="str">
        <f>'男子DB'!A108</f>
        <v>3070</v>
      </c>
      <c r="B108" s="119"/>
      <c r="C108" s="123" t="str">
        <f>'男子DB'!C108</f>
        <v>ｻﾄｳｶｲﾄ</v>
      </c>
      <c r="D108" s="123" t="str">
        <f>'男子DB'!B108</f>
        <v>佐藤　海杜</v>
      </c>
      <c r="E108" s="119" t="s">
        <v>139</v>
      </c>
      <c r="F108" t="s">
        <v>168</v>
      </c>
      <c r="G108"/>
      <c r="H108"/>
      <c r="I108"/>
      <c r="J108"/>
      <c r="K108" s="58" t="s">
        <v>83</v>
      </c>
      <c r="L108" s="124">
        <f>'男子DB'!J108*100</f>
        <v>28724</v>
      </c>
      <c r="M108" s="124">
        <f>'男子DB'!K108*100</f>
        <v>35938</v>
      </c>
      <c r="O108" s="123" t="str">
        <f>'男子DB'!F108</f>
        <v>尾花沢JrAL</v>
      </c>
      <c r="P108" s="123" t="str">
        <f>'男子DB'!D108</f>
        <v>12.08.18</v>
      </c>
      <c r="Q108" s="123" t="str">
        <f>'男子DB'!G108</f>
        <v>1</v>
      </c>
      <c r="R108" s="74"/>
      <c r="S108" s="123" t="str">
        <f>'男子DB'!H108</f>
        <v>5</v>
      </c>
    </row>
    <row r="109" spans="1:19" ht="13.5">
      <c r="A109" s="142" t="str">
        <f>'男子DB'!A109</f>
        <v>3071</v>
      </c>
      <c r="B109" s="119"/>
      <c r="C109" s="123" t="str">
        <f>'男子DB'!C109</f>
        <v>ｵｶﾞﾜﾘｭｳｼﾞ</v>
      </c>
      <c r="D109" s="123" t="str">
        <f>'男子DB'!B109</f>
        <v>小川　竜司</v>
      </c>
      <c r="E109" s="119" t="s">
        <v>139</v>
      </c>
      <c r="F109" t="s">
        <v>168</v>
      </c>
      <c r="G109"/>
      <c r="H109"/>
      <c r="I109"/>
      <c r="J109"/>
      <c r="K109" s="58" t="s">
        <v>83</v>
      </c>
      <c r="L109" s="124">
        <f>'男子DB'!J109*100</f>
        <v>1842.0000000000002</v>
      </c>
      <c r="M109" s="124">
        <f>'男子DB'!K109*100</f>
        <v>3465.9999999999995</v>
      </c>
      <c r="O109" s="123" t="str">
        <f>'男子DB'!F109</f>
        <v>日大山形高校</v>
      </c>
      <c r="P109" s="123" t="str">
        <f>'男子DB'!D109</f>
        <v>06.02.28</v>
      </c>
      <c r="Q109" s="123" t="str">
        <f>'男子DB'!G109</f>
        <v>3</v>
      </c>
      <c r="R109" s="74"/>
      <c r="S109" s="123" t="str">
        <f>'男子DB'!H109</f>
        <v>3</v>
      </c>
    </row>
    <row r="110" spans="1:19" ht="13.5">
      <c r="A110" s="142" t="str">
        <f>'男子DB'!A110</f>
        <v>3072</v>
      </c>
      <c r="B110" s="119"/>
      <c r="C110" s="123" t="str">
        <f>'男子DB'!C110</f>
        <v>ｽｷﾞﾀｶｲﾄ</v>
      </c>
      <c r="D110" s="123" t="str">
        <f>'男子DB'!B110</f>
        <v>杉田　開斗</v>
      </c>
      <c r="E110" s="119" t="s">
        <v>139</v>
      </c>
      <c r="F110" t="s">
        <v>168</v>
      </c>
      <c r="G110"/>
      <c r="H110"/>
      <c r="I110"/>
      <c r="J110"/>
      <c r="K110" s="58" t="s">
        <v>83</v>
      </c>
      <c r="L110" s="124">
        <f>'男子DB'!J110*100</f>
        <v>6762</v>
      </c>
      <c r="M110" s="124">
        <f>'男子DB'!K110*100</f>
        <v>5923</v>
      </c>
      <c r="O110" s="123" t="str">
        <f>'男子DB'!F110</f>
        <v>日大山形高校</v>
      </c>
      <c r="P110" s="123" t="str">
        <f>'男子DB'!D110</f>
        <v>06.02.04</v>
      </c>
      <c r="Q110" s="123" t="str">
        <f>'男子DB'!G110</f>
        <v>3</v>
      </c>
      <c r="R110" s="74"/>
      <c r="S110" s="123" t="str">
        <f>'男子DB'!H110</f>
        <v>3</v>
      </c>
    </row>
    <row r="111" spans="1:19" ht="13.5">
      <c r="A111" s="142" t="str">
        <f>'男子DB'!A111</f>
        <v>3073</v>
      </c>
      <c r="B111" s="119"/>
      <c r="C111" s="123" t="str">
        <f>'男子DB'!C111</f>
        <v>ｻﾄｳﾋﾛﾄ</v>
      </c>
      <c r="D111" s="123" t="str">
        <f>'男子DB'!B111</f>
        <v>佐藤　裕人</v>
      </c>
      <c r="E111" s="119" t="s">
        <v>139</v>
      </c>
      <c r="F111" t="s">
        <v>168</v>
      </c>
      <c r="G111"/>
      <c r="H111"/>
      <c r="I111"/>
      <c r="J111"/>
      <c r="K111" s="58" t="s">
        <v>83</v>
      </c>
      <c r="L111" s="124">
        <f>'男子DB'!J111*100</f>
        <v>3197</v>
      </c>
      <c r="M111" s="124">
        <f>'男子DB'!K111*100</f>
        <v>2942</v>
      </c>
      <c r="O111" s="123" t="str">
        <f>'男子DB'!F111</f>
        <v>日大山形高校</v>
      </c>
      <c r="P111" s="123" t="str">
        <f>'男子DB'!D111</f>
        <v>03.06.16</v>
      </c>
      <c r="Q111" s="123" t="str">
        <f>'男子DB'!G111</f>
        <v>3</v>
      </c>
      <c r="R111" s="74"/>
      <c r="S111" s="123" t="str">
        <f>'男子DB'!H111</f>
        <v>3</v>
      </c>
    </row>
    <row r="112" spans="1:19" ht="13.5">
      <c r="A112" s="142" t="str">
        <f>'男子DB'!A112</f>
        <v>3074</v>
      </c>
      <c r="B112" s="119"/>
      <c r="C112" s="123" t="str">
        <f>'男子DB'!C112</f>
        <v>ｴﾝﾄﾞｳﾘｭｳｾｲ</v>
      </c>
      <c r="D112" s="123" t="str">
        <f>'男子DB'!B112</f>
        <v>遠藤　龍生</v>
      </c>
      <c r="E112" s="119" t="s">
        <v>139</v>
      </c>
      <c r="F112" t="s">
        <v>168</v>
      </c>
      <c r="G112"/>
      <c r="H112"/>
      <c r="I112"/>
      <c r="J112"/>
      <c r="K112" s="58" t="s">
        <v>83</v>
      </c>
      <c r="L112" s="124">
        <f>'男子DB'!J112*100</f>
        <v>38900</v>
      </c>
      <c r="M112" s="124">
        <f>'男子DB'!K112*100</f>
        <v>42503</v>
      </c>
      <c r="O112" s="123" t="str">
        <f>'男子DB'!F112</f>
        <v>天元台Ｊｒ</v>
      </c>
      <c r="P112" s="123" t="str">
        <f>'男子DB'!D112</f>
        <v>12.06.12</v>
      </c>
      <c r="Q112" s="123" t="str">
        <f>'男子DB'!G112</f>
        <v>1</v>
      </c>
      <c r="R112" s="74"/>
      <c r="S112" s="123" t="str">
        <f>'男子DB'!H112</f>
        <v>5</v>
      </c>
    </row>
    <row r="113" spans="1:19" ht="13.5">
      <c r="A113" s="142" t="str">
        <f>'男子DB'!A113</f>
        <v>3075</v>
      </c>
      <c r="B113" s="119"/>
      <c r="C113" s="123" t="str">
        <f>'男子DB'!C113</f>
        <v>ﾅｶｻﾞﾜｱｷﾗ</v>
      </c>
      <c r="D113" s="123" t="str">
        <f>'男子DB'!B113</f>
        <v>中澤　　燦</v>
      </c>
      <c r="E113" s="119" t="s">
        <v>139</v>
      </c>
      <c r="F113" t="s">
        <v>168</v>
      </c>
      <c r="G113"/>
      <c r="H113"/>
      <c r="I113"/>
      <c r="J113"/>
      <c r="K113" s="58" t="s">
        <v>83</v>
      </c>
      <c r="L113" s="124">
        <f>'男子DB'!J113*100</f>
        <v>58879</v>
      </c>
      <c r="M113" s="124">
        <f>'男子DB'!K113*100</f>
        <v>67672</v>
      </c>
      <c r="O113" s="123" t="str">
        <f>'男子DB'!F113</f>
        <v>天元台Ｊｒ</v>
      </c>
      <c r="P113" s="123" t="str">
        <f>'男子DB'!D113</f>
        <v>12.06.13</v>
      </c>
      <c r="Q113" s="123" t="str">
        <f>'男子DB'!G113</f>
        <v>1</v>
      </c>
      <c r="R113" s="74"/>
      <c r="S113" s="123" t="str">
        <f>'男子DB'!H113</f>
        <v>5</v>
      </c>
    </row>
    <row r="114" spans="1:19" ht="13.5">
      <c r="A114" s="142" t="str">
        <f>'男子DB'!A114</f>
        <v>3076</v>
      </c>
      <c r="B114" s="119"/>
      <c r="C114" s="123" t="str">
        <f>'男子DB'!C114</f>
        <v>ｱｲﾀﾘｮｳﾀ</v>
      </c>
      <c r="D114" s="123" t="str">
        <f>'男子DB'!B114</f>
        <v>相田　陵太</v>
      </c>
      <c r="E114" s="119" t="s">
        <v>139</v>
      </c>
      <c r="F114" t="s">
        <v>168</v>
      </c>
      <c r="G114"/>
      <c r="H114"/>
      <c r="I114"/>
      <c r="J114"/>
      <c r="K114" s="58" t="s">
        <v>83</v>
      </c>
      <c r="L114" s="124">
        <f>'男子DB'!J114*100</f>
        <v>32841</v>
      </c>
      <c r="M114" s="124">
        <f>'男子DB'!K114*100</f>
        <v>38958</v>
      </c>
      <c r="O114" s="123" t="str">
        <f>'男子DB'!F114</f>
        <v>天元台Ｊｒ</v>
      </c>
      <c r="P114" s="123" t="str">
        <f>'男子DB'!D114</f>
        <v>11.12.01</v>
      </c>
      <c r="Q114" s="123" t="str">
        <f>'男子DB'!G114</f>
        <v>1</v>
      </c>
      <c r="R114" s="74"/>
      <c r="S114" s="123" t="str">
        <f>'男子DB'!H114</f>
        <v>6</v>
      </c>
    </row>
    <row r="115" spans="1:19" ht="13.5">
      <c r="A115" s="142" t="str">
        <f>'男子DB'!A115</f>
        <v>3077</v>
      </c>
      <c r="B115" s="119"/>
      <c r="C115" s="123" t="str">
        <f>'男子DB'!C115</f>
        <v>ﾀｷｻﾞﾜｾｲｼﾛｳ</v>
      </c>
      <c r="D115" s="123" t="str">
        <f>'男子DB'!B115</f>
        <v>瀧澤正志郎</v>
      </c>
      <c r="E115" s="119" t="s">
        <v>139</v>
      </c>
      <c r="F115" t="s">
        <v>168</v>
      </c>
      <c r="G115"/>
      <c r="H115"/>
      <c r="I115"/>
      <c r="J115"/>
      <c r="K115" s="58" t="s">
        <v>83</v>
      </c>
      <c r="L115" s="124">
        <f>'男子DB'!J115*100</f>
        <v>35029</v>
      </c>
      <c r="M115" s="124">
        <f>'男子DB'!K115*100</f>
        <v>41732</v>
      </c>
      <c r="O115" s="123" t="str">
        <f>'男子DB'!F115</f>
        <v>米沢ジュニア</v>
      </c>
      <c r="P115" s="123" t="str">
        <f>'男子DB'!D115</f>
        <v>12.04.28</v>
      </c>
      <c r="Q115" s="123" t="str">
        <f>'男子DB'!G115</f>
        <v>1</v>
      </c>
      <c r="R115" s="74"/>
      <c r="S115" s="123" t="str">
        <f>'男子DB'!H115</f>
        <v>5</v>
      </c>
    </row>
    <row r="116" spans="1:19" ht="13.5">
      <c r="A116" s="142" t="str">
        <f>'男子DB'!A116</f>
        <v>3081</v>
      </c>
      <c r="B116" s="119"/>
      <c r="C116" s="123" t="str">
        <f>'男子DB'!C116</f>
        <v>ｵｵﾂﾋﾛﾄ</v>
      </c>
      <c r="D116" s="123" t="str">
        <f>'男子DB'!B116</f>
        <v>大津　博翔</v>
      </c>
      <c r="E116" s="119" t="s">
        <v>139</v>
      </c>
      <c r="F116" t="s">
        <v>168</v>
      </c>
      <c r="G116"/>
      <c r="H116"/>
      <c r="I116"/>
      <c r="J116"/>
      <c r="K116" s="58" t="s">
        <v>83</v>
      </c>
      <c r="L116" s="124">
        <f>'男子DB'!J116*100</f>
        <v>56991</v>
      </c>
      <c r="M116" s="124">
        <f>'男子DB'!K116*100</f>
        <v>48705</v>
      </c>
      <c r="O116" s="123" t="str">
        <f>'男子DB'!F116</f>
        <v>天童市スポ少</v>
      </c>
      <c r="P116" s="123" t="str">
        <f>'男子DB'!D116</f>
        <v>11.07.18</v>
      </c>
      <c r="Q116" s="123" t="str">
        <f>'男子DB'!G116</f>
        <v>1</v>
      </c>
      <c r="R116" s="74"/>
      <c r="S116" s="123" t="str">
        <f>'男子DB'!H116</f>
        <v>6</v>
      </c>
    </row>
    <row r="117" spans="1:19" ht="13.5">
      <c r="A117" s="142" t="str">
        <f>'男子DB'!A117</f>
        <v>3083</v>
      </c>
      <c r="B117" s="119"/>
      <c r="C117" s="123" t="str">
        <f>'男子DB'!C117</f>
        <v>ﾜﾀﾅﾍﾞｸﾘｭｳ</v>
      </c>
      <c r="D117" s="123" t="str">
        <f>'男子DB'!B117</f>
        <v>渡部　紅龍</v>
      </c>
      <c r="E117" s="119" t="s">
        <v>139</v>
      </c>
      <c r="F117" t="s">
        <v>168</v>
      </c>
      <c r="G117"/>
      <c r="H117"/>
      <c r="I117"/>
      <c r="J117"/>
      <c r="K117" s="58" t="s">
        <v>83</v>
      </c>
      <c r="L117" s="124">
        <f>'男子DB'!J117*100</f>
        <v>37601</v>
      </c>
      <c r="M117" s="124">
        <f>'男子DB'!K117*100</f>
        <v>45721</v>
      </c>
      <c r="O117" s="123" t="str">
        <f>'男子DB'!F117</f>
        <v>飯豊Ｊｒ</v>
      </c>
      <c r="P117" s="123" t="str">
        <f>'男子DB'!D117</f>
        <v>12.09.13</v>
      </c>
      <c r="Q117" s="123" t="str">
        <f>'男子DB'!G117</f>
        <v>1</v>
      </c>
      <c r="R117" s="74"/>
      <c r="S117" s="123" t="str">
        <f>'男子DB'!H117</f>
        <v>5</v>
      </c>
    </row>
    <row r="118" spans="1:19" ht="13.5">
      <c r="A118" s="142" t="str">
        <f>'男子DB'!A118</f>
        <v>3084</v>
      </c>
      <c r="B118" s="119"/>
      <c r="C118" s="123" t="str">
        <f>'男子DB'!C118</f>
        <v>ｻﾄｳﾚｲﾔ</v>
      </c>
      <c r="D118" s="123" t="str">
        <f>'男子DB'!B118</f>
        <v>佐藤　伶耶</v>
      </c>
      <c r="E118" s="119" t="s">
        <v>139</v>
      </c>
      <c r="F118" t="s">
        <v>168</v>
      </c>
      <c r="G118"/>
      <c r="H118"/>
      <c r="I118"/>
      <c r="J118"/>
      <c r="K118" s="58" t="s">
        <v>83</v>
      </c>
      <c r="L118" s="124"/>
      <c r="M118" s="124">
        <f>'男子DB'!K118*100</f>
        <v>15049</v>
      </c>
      <c r="O118" s="123" t="str">
        <f>'男子DB'!F118</f>
        <v>神町自衛隊</v>
      </c>
      <c r="P118" s="123" t="str">
        <f>'男子DB'!D118</f>
        <v>02.05.16</v>
      </c>
      <c r="Q118" s="123" t="str">
        <f>'男子DB'!G118</f>
        <v>4</v>
      </c>
      <c r="R118" s="74"/>
      <c r="S118" s="123" t="str">
        <f>'男子DB'!H118</f>
        <v>0</v>
      </c>
    </row>
    <row r="119" spans="1:19" ht="13.5">
      <c r="A119" s="142" t="str">
        <f>'男子DB'!A119</f>
        <v>3085</v>
      </c>
      <c r="B119" s="119"/>
      <c r="C119" s="123" t="str">
        <f>'男子DB'!C119</f>
        <v>ﾀｶﾊｼｶｽﾞﾅ</v>
      </c>
      <c r="D119" s="123" t="str">
        <f>'男子DB'!B119</f>
        <v>高橋　一那</v>
      </c>
      <c r="E119" s="119" t="s">
        <v>139</v>
      </c>
      <c r="F119" t="s">
        <v>168</v>
      </c>
      <c r="G119"/>
      <c r="H119"/>
      <c r="I119"/>
      <c r="J119"/>
      <c r="K119" s="58" t="s">
        <v>83</v>
      </c>
      <c r="L119" s="124">
        <f>'男子DB'!J119*100</f>
        <v>47206</v>
      </c>
      <c r="M119" s="124">
        <f>'男子DB'!K119*100</f>
        <v>62591.99999999999</v>
      </c>
      <c r="O119" s="123" t="str">
        <f>'男子DB'!F119</f>
        <v>羽黒スポ少</v>
      </c>
      <c r="P119" s="123" t="str">
        <f>'男子DB'!D119</f>
        <v>11.12.22</v>
      </c>
      <c r="Q119" s="123" t="str">
        <f>'男子DB'!G119</f>
        <v>1</v>
      </c>
      <c r="R119" s="74"/>
      <c r="S119" s="123" t="str">
        <f>'男子DB'!H119</f>
        <v>6</v>
      </c>
    </row>
    <row r="120" spans="1:19" ht="13.5">
      <c r="A120" s="142" t="str">
        <f>'男子DB'!A120</f>
        <v>3086</v>
      </c>
      <c r="B120" s="119"/>
      <c r="C120" s="123" t="str">
        <f>'男子DB'!C120</f>
        <v>ﾏｷﾀｲｷ</v>
      </c>
      <c r="D120" s="123" t="str">
        <f>'男子DB'!B120</f>
        <v>牧　　大稀</v>
      </c>
      <c r="E120" s="119" t="s">
        <v>139</v>
      </c>
      <c r="F120" t="s">
        <v>168</v>
      </c>
      <c r="G120"/>
      <c r="H120"/>
      <c r="I120"/>
      <c r="J120"/>
      <c r="K120" s="58" t="s">
        <v>83</v>
      </c>
      <c r="L120" s="124"/>
      <c r="M120" s="124"/>
      <c r="O120" s="123" t="str">
        <f>'男子DB'!F120</f>
        <v>羽黒スポ少</v>
      </c>
      <c r="P120" s="123" t="str">
        <f>'男子DB'!D120</f>
        <v>12.03.08</v>
      </c>
      <c r="Q120" s="123" t="str">
        <f>'男子DB'!G120</f>
        <v>1</v>
      </c>
      <c r="R120" s="74"/>
      <c r="S120" s="123" t="str">
        <f>'男子DB'!H120</f>
        <v>6</v>
      </c>
    </row>
    <row r="121" spans="1:19" ht="13.5">
      <c r="A121" s="142" t="str">
        <f>'男子DB'!A121</f>
        <v>3092</v>
      </c>
      <c r="B121" s="119"/>
      <c r="C121" s="123" t="str">
        <f>'男子DB'!C121</f>
        <v>ｽｽﾞｷｷﾊﾙ</v>
      </c>
      <c r="D121" s="123" t="str">
        <f>'男子DB'!B121</f>
        <v>鈴木稀葉瑠</v>
      </c>
      <c r="E121" s="119" t="s">
        <v>139</v>
      </c>
      <c r="F121" t="s">
        <v>168</v>
      </c>
      <c r="G121"/>
      <c r="H121"/>
      <c r="I121"/>
      <c r="J121"/>
      <c r="K121" s="58" t="s">
        <v>83</v>
      </c>
      <c r="L121" s="124">
        <f>'男子DB'!J121*100</f>
        <v>44485</v>
      </c>
      <c r="M121" s="124">
        <f>'男子DB'!K121*100</f>
        <v>60574</v>
      </c>
      <c r="O121" s="123" t="str">
        <f>'男子DB'!F121</f>
        <v>月山スポ少</v>
      </c>
      <c r="P121" s="123" t="str">
        <f>'男子DB'!D121</f>
        <v>12.08.31</v>
      </c>
      <c r="Q121" s="123" t="str">
        <f>'男子DB'!G121</f>
        <v>1</v>
      </c>
      <c r="R121" s="74"/>
      <c r="S121" s="123" t="str">
        <f>'男子DB'!H121</f>
        <v>5</v>
      </c>
    </row>
    <row r="122" spans="1:19" ht="13.5">
      <c r="A122" s="142" t="str">
        <f>'男子DB'!A122</f>
        <v>3095</v>
      </c>
      <c r="B122" s="119"/>
      <c r="C122" s="123" t="str">
        <f>'男子DB'!C122</f>
        <v>ﾔﾏﾅｶﾋﾅﾀ</v>
      </c>
      <c r="D122" s="123" t="str">
        <f>'男子DB'!B122</f>
        <v>山中　陽向</v>
      </c>
      <c r="E122" s="119" t="s">
        <v>139</v>
      </c>
      <c r="F122" t="s">
        <v>168</v>
      </c>
      <c r="G122"/>
      <c r="H122"/>
      <c r="I122"/>
      <c r="J122"/>
      <c r="K122" s="58" t="s">
        <v>83</v>
      </c>
      <c r="L122" s="124">
        <f>'男子DB'!J122*100</f>
        <v>51633.00000000001</v>
      </c>
      <c r="M122" s="124">
        <f>'男子DB'!K122*100</f>
        <v>50282</v>
      </c>
      <c r="O122" s="123" t="str">
        <f>'男子DB'!F122</f>
        <v>羽黒中学</v>
      </c>
      <c r="P122" s="123" t="str">
        <f>'男子DB'!D122</f>
        <v>10.10.12</v>
      </c>
      <c r="Q122" s="123" t="str">
        <f>'男子DB'!G122</f>
        <v>2</v>
      </c>
      <c r="R122" s="74"/>
      <c r="S122" s="123" t="str">
        <f>'男子DB'!H122</f>
        <v>1</v>
      </c>
    </row>
    <row r="123" spans="1:19" ht="13.5">
      <c r="A123" s="142" t="str">
        <f>'男子DB'!A123</f>
        <v>3096</v>
      </c>
      <c r="B123" s="119"/>
      <c r="C123" s="123" t="str">
        <f>'男子DB'!C123</f>
        <v>ﾅﾝﾊﾞｿｳﾀ</v>
      </c>
      <c r="D123" s="123" t="str">
        <f>'男子DB'!B123</f>
        <v>難波　颯大</v>
      </c>
      <c r="E123" s="119" t="s">
        <v>139</v>
      </c>
      <c r="F123" t="s">
        <v>168</v>
      </c>
      <c r="G123"/>
      <c r="H123"/>
      <c r="I123"/>
      <c r="J123"/>
      <c r="K123" s="58" t="s">
        <v>83</v>
      </c>
      <c r="L123" s="124">
        <f>'男子DB'!J123*100</f>
        <v>29958.999999999996</v>
      </c>
      <c r="M123" s="124">
        <f>'男子DB'!K123*100</f>
        <v>39902</v>
      </c>
      <c r="O123" s="123" t="str">
        <f>'男子DB'!F123</f>
        <v>朝日スポ少</v>
      </c>
      <c r="P123" s="123" t="str">
        <f>'男子DB'!D123</f>
        <v>12.08.06</v>
      </c>
      <c r="Q123" s="123" t="str">
        <f>'男子DB'!G123</f>
        <v>1</v>
      </c>
      <c r="R123" s="74"/>
      <c r="S123" s="123" t="str">
        <f>'男子DB'!H123</f>
        <v>5</v>
      </c>
    </row>
    <row r="124" spans="1:19" ht="13.5">
      <c r="A124" s="142" t="str">
        <f>'男子DB'!A124</f>
        <v>3100</v>
      </c>
      <c r="B124" s="119"/>
      <c r="C124" s="123" t="str">
        <f>'男子DB'!C124</f>
        <v>ｵｵﾔﾏﾚﾝ</v>
      </c>
      <c r="D124" s="123" t="str">
        <f>'男子DB'!B124</f>
        <v>大山　　蓮</v>
      </c>
      <c r="E124" s="119" t="s">
        <v>139</v>
      </c>
      <c r="F124" t="s">
        <v>168</v>
      </c>
      <c r="G124"/>
      <c r="H124"/>
      <c r="I124"/>
      <c r="J124"/>
      <c r="K124" s="58" t="s">
        <v>83</v>
      </c>
      <c r="L124" s="124">
        <f>'男子DB'!J124*100</f>
        <v>40331</v>
      </c>
      <c r="M124" s="124"/>
      <c r="O124" s="123" t="str">
        <f>'男子DB'!F124</f>
        <v>金井中学</v>
      </c>
      <c r="P124" s="123" t="str">
        <f>'男子DB'!D124</f>
        <v>09.08.02</v>
      </c>
      <c r="Q124" s="123" t="str">
        <f>'男子DB'!G124</f>
        <v>2</v>
      </c>
      <c r="R124" s="74"/>
      <c r="S124" s="123" t="str">
        <f>'男子DB'!H124</f>
        <v>2</v>
      </c>
    </row>
    <row r="125" spans="1:19" ht="13.5">
      <c r="A125" s="142" t="str">
        <f>'男子DB'!A125</f>
        <v>3102</v>
      </c>
      <c r="B125" s="119"/>
      <c r="C125" s="123" t="str">
        <f>'男子DB'!C125</f>
        <v>ｲｹﾀﾞｺｳﾀﾛｳ</v>
      </c>
      <c r="D125" s="123" t="str">
        <f>'男子DB'!B125</f>
        <v>池田康汰郎</v>
      </c>
      <c r="E125" s="119" t="s">
        <v>139</v>
      </c>
      <c r="F125" t="s">
        <v>168</v>
      </c>
      <c r="G125"/>
      <c r="H125"/>
      <c r="I125"/>
      <c r="J125"/>
      <c r="K125" s="58" t="s">
        <v>83</v>
      </c>
      <c r="L125" s="124">
        <f>'男子DB'!J125*100</f>
        <v>36328</v>
      </c>
      <c r="M125" s="124">
        <f>'男子DB'!K125*100</f>
        <v>52230.99999999999</v>
      </c>
      <c r="O125" s="123" t="str">
        <f>'男子DB'!F125</f>
        <v>山形第七中学</v>
      </c>
      <c r="P125" s="123" t="str">
        <f>'男子DB'!D125</f>
        <v>10.05.20</v>
      </c>
      <c r="Q125" s="123" t="str">
        <f>'男子DB'!G125</f>
        <v>2</v>
      </c>
      <c r="R125" s="74"/>
      <c r="S125" s="123" t="str">
        <f>'男子DB'!H125</f>
        <v>1</v>
      </c>
    </row>
    <row r="126" spans="1:19" ht="13.5">
      <c r="A126" s="142" t="str">
        <f>'男子DB'!A126</f>
        <v>3103</v>
      </c>
      <c r="B126" s="119"/>
      <c r="C126" s="123" t="str">
        <f>'男子DB'!C126</f>
        <v>ﾜﾀﾗｲｶﾝｽｹ</v>
      </c>
      <c r="D126" s="123" t="str">
        <f>'男子DB'!B126</f>
        <v>渡会　寛介</v>
      </c>
      <c r="E126" s="119" t="s">
        <v>139</v>
      </c>
      <c r="F126" t="s">
        <v>168</v>
      </c>
      <c r="G126"/>
      <c r="H126"/>
      <c r="I126"/>
      <c r="J126"/>
      <c r="K126" s="58" t="s">
        <v>83</v>
      </c>
      <c r="L126" s="124"/>
      <c r="M126" s="124"/>
      <c r="O126" s="123" t="str">
        <f>'男子DB'!F126</f>
        <v>平田ジュニア</v>
      </c>
      <c r="P126" s="123" t="str">
        <f>'男子DB'!D126</f>
        <v>00.07.24</v>
      </c>
      <c r="Q126" s="123" t="str">
        <f>'男子DB'!G126</f>
        <v>1</v>
      </c>
      <c r="R126" s="74"/>
      <c r="S126" s="123" t="str">
        <f>'男子DB'!H126</f>
        <v>4</v>
      </c>
    </row>
    <row r="127" spans="1:19" ht="13.5">
      <c r="A127" s="142" t="str">
        <f>'男子DB'!A127</f>
        <v>3104</v>
      </c>
      <c r="B127" s="119"/>
      <c r="C127" s="123" t="str">
        <f>'男子DB'!C127</f>
        <v>ﾀｹﾀﾞﾘｭｳﾔ</v>
      </c>
      <c r="D127" s="123" t="str">
        <f>'男子DB'!B127</f>
        <v>武田　龍弥</v>
      </c>
      <c r="E127" s="119" t="s">
        <v>139</v>
      </c>
      <c r="F127" t="s">
        <v>168</v>
      </c>
      <c r="G127"/>
      <c r="H127"/>
      <c r="I127"/>
      <c r="J127"/>
      <c r="K127" s="58" t="s">
        <v>83</v>
      </c>
      <c r="L127" s="124">
        <f>'男子DB'!J127*100</f>
        <v>101456</v>
      </c>
      <c r="M127" s="124">
        <f>'男子DB'!K127*100</f>
        <v>51821</v>
      </c>
      <c r="O127" s="123" t="str">
        <f>'男子DB'!F127</f>
        <v>西蔵王スポ少</v>
      </c>
      <c r="P127" s="123" t="str">
        <f>'男子DB'!D127</f>
        <v>12.01.11</v>
      </c>
      <c r="Q127" s="123" t="str">
        <f>'男子DB'!G127</f>
        <v>1</v>
      </c>
      <c r="R127" s="74"/>
      <c r="S127" s="123" t="str">
        <f>'男子DB'!H127</f>
        <v>6</v>
      </c>
    </row>
    <row r="128" spans="1:19" ht="13.5">
      <c r="A128" s="142" t="str">
        <f>'男子DB'!A128</f>
        <v>3105</v>
      </c>
      <c r="B128" s="119"/>
      <c r="C128" s="123" t="str">
        <f>'男子DB'!C128</f>
        <v>ﾔｸﾜｽｸﾞﾙ</v>
      </c>
      <c r="D128" s="123" t="str">
        <f>'男子DB'!B128</f>
        <v>八鍬　　傑</v>
      </c>
      <c r="E128" s="119" t="s">
        <v>139</v>
      </c>
      <c r="F128" t="s">
        <v>168</v>
      </c>
      <c r="G128"/>
      <c r="H128"/>
      <c r="I128"/>
      <c r="J128"/>
      <c r="K128" s="58" t="s">
        <v>83</v>
      </c>
      <c r="L128" s="124">
        <f>'男子DB'!J128*100</f>
        <v>60370.00000000001</v>
      </c>
      <c r="M128" s="124">
        <f>'男子DB'!K128*100</f>
        <v>76217</v>
      </c>
      <c r="O128" s="123" t="str">
        <f>'男子DB'!F128</f>
        <v>西蔵王スポ少</v>
      </c>
      <c r="P128" s="123" t="str">
        <f>'男子DB'!D128</f>
        <v>12.05.28</v>
      </c>
      <c r="Q128" s="123" t="str">
        <f>'男子DB'!G128</f>
        <v>1</v>
      </c>
      <c r="R128" s="74"/>
      <c r="S128" s="123" t="str">
        <f>'男子DB'!H128</f>
        <v>5</v>
      </c>
    </row>
    <row r="129" spans="1:19" ht="13.5">
      <c r="A129" s="142" t="str">
        <f>'男子DB'!A129</f>
        <v>3106</v>
      </c>
      <c r="B129" s="119"/>
      <c r="C129" s="123" t="str">
        <f>'男子DB'!C129</f>
        <v>ﾊﾝｻﾞﾜｱｻﾋ</v>
      </c>
      <c r="D129" s="123" t="str">
        <f>'男子DB'!B129</f>
        <v>半澤　　旭</v>
      </c>
      <c r="E129" s="119" t="s">
        <v>139</v>
      </c>
      <c r="F129" t="s">
        <v>168</v>
      </c>
      <c r="G129"/>
      <c r="H129"/>
      <c r="I129"/>
      <c r="J129"/>
      <c r="K129" s="58" t="s">
        <v>83</v>
      </c>
      <c r="L129" s="124">
        <f>'男子DB'!J129*100</f>
        <v>52285</v>
      </c>
      <c r="M129" s="124">
        <f>'男子DB'!K129*100</f>
        <v>68351</v>
      </c>
      <c r="O129" s="123" t="str">
        <f>'男子DB'!F129</f>
        <v>羽黒スポ少</v>
      </c>
      <c r="P129" s="123" t="str">
        <f>'男子DB'!D129</f>
        <v>13.04.24</v>
      </c>
      <c r="Q129" s="123" t="str">
        <f>'男子DB'!G129</f>
        <v>1</v>
      </c>
      <c r="R129" s="74"/>
      <c r="S129" s="123" t="str">
        <f>'男子DB'!H129</f>
        <v>4</v>
      </c>
    </row>
    <row r="130" spans="1:19" ht="13.5">
      <c r="A130" s="142" t="str">
        <f>'男子DB'!A130</f>
        <v>3107</v>
      </c>
      <c r="B130" s="119"/>
      <c r="C130" s="123" t="str">
        <f>'男子DB'!C130</f>
        <v>ﾀｶﾊｼﾄｷﾅ</v>
      </c>
      <c r="D130" s="123" t="str">
        <f>'男子DB'!B130</f>
        <v>高橋　季那</v>
      </c>
      <c r="E130" s="119" t="s">
        <v>139</v>
      </c>
      <c r="F130" t="s">
        <v>168</v>
      </c>
      <c r="G130"/>
      <c r="H130"/>
      <c r="I130"/>
      <c r="J130"/>
      <c r="K130" s="58" t="s">
        <v>83</v>
      </c>
      <c r="L130" s="124"/>
      <c r="M130" s="124">
        <f>'男子DB'!K130*100</f>
        <v>75152</v>
      </c>
      <c r="O130" s="123" t="str">
        <f>'男子DB'!F130</f>
        <v>羽黒スポ少</v>
      </c>
      <c r="P130" s="123" t="str">
        <f>'男子DB'!D130</f>
        <v>13.11.13</v>
      </c>
      <c r="Q130" s="123" t="str">
        <f>'男子DB'!G130</f>
        <v>1</v>
      </c>
      <c r="R130" s="74"/>
      <c r="S130" s="123" t="str">
        <f>'男子DB'!H130</f>
        <v>4</v>
      </c>
    </row>
    <row r="131" spans="1:19" ht="13.5">
      <c r="A131" s="142" t="str">
        <f>'男子DB'!A131</f>
        <v>3108</v>
      </c>
      <c r="B131" s="119"/>
      <c r="C131" s="123" t="str">
        <f>'男子DB'!C131</f>
        <v>ﾀｶﾊｼﾕｳﾅ</v>
      </c>
      <c r="D131" s="123" t="str">
        <f>'男子DB'!B131</f>
        <v>高橋　侑那</v>
      </c>
      <c r="E131" s="119" t="s">
        <v>139</v>
      </c>
      <c r="F131" t="s">
        <v>168</v>
      </c>
      <c r="G131"/>
      <c r="H131"/>
      <c r="I131"/>
      <c r="J131"/>
      <c r="K131" s="58" t="s">
        <v>83</v>
      </c>
      <c r="L131" s="124">
        <f>'男子DB'!J131*100</f>
        <v>68057</v>
      </c>
      <c r="M131" s="124"/>
      <c r="O131" s="123" t="str">
        <f>'男子DB'!F131</f>
        <v>羽黒スポ少</v>
      </c>
      <c r="P131" s="123" t="str">
        <f>'男子DB'!D131</f>
        <v>13.11.13</v>
      </c>
      <c r="Q131" s="123" t="str">
        <f>'男子DB'!G131</f>
        <v>1</v>
      </c>
      <c r="R131" s="74"/>
      <c r="S131" s="123" t="str">
        <f>'男子DB'!H131</f>
        <v>4</v>
      </c>
    </row>
    <row r="132" spans="1:19" ht="13.5">
      <c r="A132" s="142" t="str">
        <f>'男子DB'!A132</f>
        <v>3109</v>
      </c>
      <c r="B132" s="119"/>
      <c r="C132" s="123" t="str">
        <f>'男子DB'!C132</f>
        <v>ｻｲﾄｳｶﾞｸ</v>
      </c>
      <c r="D132" s="123" t="str">
        <f>'男子DB'!B132</f>
        <v>齋藤　　楽</v>
      </c>
      <c r="E132" s="119" t="s">
        <v>139</v>
      </c>
      <c r="F132" t="s">
        <v>168</v>
      </c>
      <c r="G132"/>
      <c r="H132"/>
      <c r="I132"/>
      <c r="J132"/>
      <c r="K132" s="58" t="s">
        <v>83</v>
      </c>
      <c r="L132" s="124">
        <f>'男子DB'!J132*100</f>
        <v>49654</v>
      </c>
      <c r="M132" s="124">
        <f>'男子DB'!K132*100</f>
        <v>62227</v>
      </c>
      <c r="O132" s="123" t="str">
        <f>'男子DB'!F132</f>
        <v>羽黒スポ少</v>
      </c>
      <c r="P132" s="123" t="str">
        <f>'男子DB'!D132</f>
        <v>13.12.18</v>
      </c>
      <c r="Q132" s="123" t="str">
        <f>'男子DB'!G132</f>
        <v>1</v>
      </c>
      <c r="R132" s="74"/>
      <c r="S132" s="123" t="str">
        <f>'男子DB'!H132</f>
        <v>4</v>
      </c>
    </row>
    <row r="133" spans="1:19" ht="13.5">
      <c r="A133" s="142" t="str">
        <f>'男子DB'!A133</f>
        <v>3110</v>
      </c>
      <c r="B133" s="119"/>
      <c r="C133" s="123" t="str">
        <f>'男子DB'!C133</f>
        <v>ｻｲﾄｳﾀﾂﾏ</v>
      </c>
      <c r="D133" s="123" t="str">
        <f>'男子DB'!B133</f>
        <v>齋藤　達磨</v>
      </c>
      <c r="E133" s="119" t="s">
        <v>139</v>
      </c>
      <c r="F133" t="s">
        <v>168</v>
      </c>
      <c r="G133"/>
      <c r="H133"/>
      <c r="I133"/>
      <c r="J133"/>
      <c r="K133" s="58" t="s">
        <v>83</v>
      </c>
      <c r="L133" s="124">
        <f>'男子DB'!J133*100</f>
        <v>44607</v>
      </c>
      <c r="M133" s="124">
        <f>'男子DB'!K133*100</f>
        <v>56241.99999999999</v>
      </c>
      <c r="O133" s="123" t="str">
        <f>'男子DB'!F133</f>
        <v>羽黒スポ少</v>
      </c>
      <c r="P133" s="123" t="str">
        <f>'男子DB'!D133</f>
        <v>14.03.11</v>
      </c>
      <c r="Q133" s="123" t="str">
        <f>'男子DB'!G133</f>
        <v>1</v>
      </c>
      <c r="R133" s="74"/>
      <c r="S133" s="123" t="str">
        <f>'男子DB'!H133</f>
        <v>4</v>
      </c>
    </row>
    <row r="134" spans="1:19" ht="13.5">
      <c r="A134" s="142" t="str">
        <f>'男子DB'!A134</f>
        <v>3111</v>
      </c>
      <c r="B134" s="119"/>
      <c r="C134" s="123" t="str">
        <f>'男子DB'!C134</f>
        <v>ｺﾞﾄｳｺｳﾔ</v>
      </c>
      <c r="D134" s="123" t="str">
        <f>'男子DB'!B134</f>
        <v>後藤　煌也</v>
      </c>
      <c r="E134" s="119" t="s">
        <v>139</v>
      </c>
      <c r="F134" t="s">
        <v>168</v>
      </c>
      <c r="G134"/>
      <c r="H134"/>
      <c r="I134"/>
      <c r="J134"/>
      <c r="K134" s="58" t="s">
        <v>83</v>
      </c>
      <c r="L134" s="124">
        <f>'男子DB'!J134*100</f>
        <v>40817</v>
      </c>
      <c r="M134" s="124">
        <f>'男子DB'!K134*100</f>
        <v>38678</v>
      </c>
      <c r="O134" s="123" t="str">
        <f>'男子DB'!F134</f>
        <v>長井南中学</v>
      </c>
      <c r="P134" s="123" t="str">
        <f>'男子DB'!D134</f>
        <v>10.08.03</v>
      </c>
      <c r="Q134" s="123" t="str">
        <f>'男子DB'!G134</f>
        <v>2</v>
      </c>
      <c r="R134" s="74"/>
      <c r="S134" s="123" t="str">
        <f>'男子DB'!H134</f>
        <v>1</v>
      </c>
    </row>
    <row r="135" spans="1:19" ht="13.5">
      <c r="A135" s="142" t="str">
        <f>'男子DB'!A135</f>
        <v>3112</v>
      </c>
      <c r="B135" s="119"/>
      <c r="C135" s="123" t="str">
        <f>'男子DB'!C135</f>
        <v>ｲﾜﾓﾄﾊﾙﾖｼ</v>
      </c>
      <c r="D135" s="123" t="str">
        <f>'男子DB'!B135</f>
        <v>岩本　晴義</v>
      </c>
      <c r="E135" s="119" t="s">
        <v>139</v>
      </c>
      <c r="F135" t="s">
        <v>168</v>
      </c>
      <c r="G135"/>
      <c r="H135"/>
      <c r="I135"/>
      <c r="J135"/>
      <c r="K135" s="58" t="s">
        <v>83</v>
      </c>
      <c r="L135" s="124"/>
      <c r="M135" s="124">
        <f>'男子DB'!K135*100</f>
        <v>54848</v>
      </c>
      <c r="O135" s="123" t="str">
        <f>'男子DB'!F135</f>
        <v>もがみJrS.T</v>
      </c>
      <c r="P135" s="123" t="str">
        <f>'男子DB'!D135</f>
        <v>13.03.21</v>
      </c>
      <c r="Q135" s="123" t="str">
        <f>'男子DB'!G135</f>
        <v>1</v>
      </c>
      <c r="R135" s="74"/>
      <c r="S135" s="123" t="str">
        <f>'男子DB'!H135</f>
        <v>5</v>
      </c>
    </row>
    <row r="136" spans="1:19" ht="13.5">
      <c r="A136" s="142" t="str">
        <f>'男子DB'!A136</f>
        <v>3113</v>
      </c>
      <c r="B136" s="119"/>
      <c r="C136" s="123" t="str">
        <f>'男子DB'!C136</f>
        <v>ｵｵﾙｲｱｷﾄ</v>
      </c>
      <c r="D136" s="123" t="str">
        <f>'男子DB'!B136</f>
        <v>大類　輝翔</v>
      </c>
      <c r="E136" s="119" t="s">
        <v>139</v>
      </c>
      <c r="F136" t="s">
        <v>168</v>
      </c>
      <c r="G136"/>
      <c r="H136"/>
      <c r="I136"/>
      <c r="J136"/>
      <c r="K136" s="58" t="s">
        <v>83</v>
      </c>
      <c r="L136" s="124"/>
      <c r="M136" s="124"/>
      <c r="O136" s="123" t="str">
        <f>'男子DB'!F136</f>
        <v>尾花沢JrAL</v>
      </c>
      <c r="P136" s="123" t="str">
        <f>'男子DB'!D136</f>
        <v>13.05.16</v>
      </c>
      <c r="Q136" s="123" t="str">
        <f>'男子DB'!G136</f>
        <v>1</v>
      </c>
      <c r="R136" s="74"/>
      <c r="S136" s="123" t="str">
        <f>'男子DB'!H136</f>
        <v>4</v>
      </c>
    </row>
    <row r="137" spans="1:19" s="146" customFormat="1" ht="13.5">
      <c r="A137" s="143" t="str">
        <f>'男子DB'!A137</f>
        <v>3114</v>
      </c>
      <c r="B137" s="144"/>
      <c r="C137" s="145" t="str">
        <f>'男子DB'!C137</f>
        <v>ｻｻﾊﾗｺｳﾀ</v>
      </c>
      <c r="D137" s="145" t="str">
        <f>'男子DB'!B137</f>
        <v>笹原　孝太</v>
      </c>
      <c r="E137" s="144" t="s">
        <v>139</v>
      </c>
      <c r="F137" s="146" t="s">
        <v>168</v>
      </c>
      <c r="K137" s="147" t="s">
        <v>83</v>
      </c>
      <c r="L137" s="124">
        <f>'男子DB'!J137*100</f>
        <v>39157</v>
      </c>
      <c r="M137" s="124">
        <f>'男子DB'!K137*100</f>
        <v>51174</v>
      </c>
      <c r="N137" s="58"/>
      <c r="O137" s="123" t="str">
        <f>'男子DB'!F137</f>
        <v>尾花沢JrAL</v>
      </c>
      <c r="P137" s="123" t="str">
        <f>'男子DB'!D137</f>
        <v>14.05.16</v>
      </c>
      <c r="Q137" s="123" t="str">
        <f>'男子DB'!G137</f>
        <v>1</v>
      </c>
      <c r="R137" s="74"/>
      <c r="S137" s="123" t="str">
        <f>'男子DB'!H137</f>
        <v>4</v>
      </c>
    </row>
    <row r="138" spans="1:19" ht="13.5">
      <c r="A138" s="142" t="str">
        <f>'男子DB'!A138</f>
        <v>3116</v>
      </c>
      <c r="B138" s="119"/>
      <c r="C138" s="123" t="str">
        <f>'男子DB'!C138</f>
        <v>ﾁｬﾀﾆｼｭｳﾊ</v>
      </c>
      <c r="D138" s="123" t="str">
        <f>'男子DB'!B138</f>
        <v>茶谷　秀羽</v>
      </c>
      <c r="E138" s="119" t="s">
        <v>139</v>
      </c>
      <c r="F138" t="s">
        <v>168</v>
      </c>
      <c r="G138"/>
      <c r="H138"/>
      <c r="I138"/>
      <c r="J138"/>
      <c r="K138" s="58" t="s">
        <v>83</v>
      </c>
      <c r="L138" s="124">
        <f>'男子DB'!J138*100</f>
        <v>15116</v>
      </c>
      <c r="M138" s="124">
        <f>'男子DB'!K138*100</f>
        <v>13791</v>
      </c>
      <c r="O138" s="123" t="str">
        <f>'男子DB'!F138</f>
        <v>日大山形高校</v>
      </c>
      <c r="P138" s="123" t="str">
        <f>'男子DB'!D138</f>
        <v>06.09.24</v>
      </c>
      <c r="Q138" s="123" t="str">
        <f>'男子DB'!G138</f>
        <v>3</v>
      </c>
      <c r="R138" s="74"/>
      <c r="S138" s="123" t="str">
        <f>'男子DB'!H138</f>
        <v>2</v>
      </c>
    </row>
    <row r="139" spans="1:19" ht="13.5">
      <c r="A139" s="142" t="str">
        <f>'男子DB'!A139</f>
        <v>3117</v>
      </c>
      <c r="B139" s="119"/>
      <c r="C139" s="123" t="str">
        <f>'男子DB'!C139</f>
        <v>ﾀｶﾊｼｿｳﾀ</v>
      </c>
      <c r="D139" s="123" t="str">
        <f>'男子DB'!B139</f>
        <v>高橋　颯太</v>
      </c>
      <c r="E139" s="119" t="s">
        <v>139</v>
      </c>
      <c r="F139" t="s">
        <v>168</v>
      </c>
      <c r="G139"/>
      <c r="H139"/>
      <c r="I139"/>
      <c r="J139"/>
      <c r="K139" s="58" t="s">
        <v>83</v>
      </c>
      <c r="L139" s="124">
        <f>'男子DB'!J139*100</f>
        <v>7809.999999999999</v>
      </c>
      <c r="M139" s="124">
        <f>'男子DB'!K139*100</f>
        <v>10315</v>
      </c>
      <c r="O139" s="123" t="str">
        <f>'男子DB'!F139</f>
        <v>日大山形高校</v>
      </c>
      <c r="P139" s="123" t="str">
        <f>'男子DB'!D139</f>
        <v>06.05.08</v>
      </c>
      <c r="Q139" s="123" t="str">
        <f>'男子DB'!G139</f>
        <v>3</v>
      </c>
      <c r="R139" s="74"/>
      <c r="S139" s="123" t="str">
        <f>'男子DB'!H139</f>
        <v>2</v>
      </c>
    </row>
    <row r="140" spans="1:19" ht="13.5">
      <c r="A140" s="142" t="str">
        <f>'男子DB'!A140</f>
        <v>3118</v>
      </c>
      <c r="B140" s="119"/>
      <c r="C140" s="123" t="str">
        <f>'男子DB'!C140</f>
        <v>ｺｾｷｵｳｶﾞ</v>
      </c>
      <c r="D140" s="123" t="str">
        <f>'男子DB'!B140</f>
        <v>小関　凰雅</v>
      </c>
      <c r="E140" s="119" t="s">
        <v>139</v>
      </c>
      <c r="F140" t="s">
        <v>168</v>
      </c>
      <c r="G140"/>
      <c r="H140"/>
      <c r="I140"/>
      <c r="J140"/>
      <c r="K140" s="58" t="s">
        <v>83</v>
      </c>
      <c r="L140" s="124"/>
      <c r="M140" s="124"/>
      <c r="O140" s="123" t="str">
        <f>'男子DB'!F140</f>
        <v>天元台Ｊｒ</v>
      </c>
      <c r="P140" s="123" t="str">
        <f>'男子DB'!D140</f>
        <v>11.06.21</v>
      </c>
      <c r="Q140" s="123" t="str">
        <f>'男子DB'!G140</f>
        <v>1</v>
      </c>
      <c r="R140" s="74"/>
      <c r="S140" s="123" t="str">
        <f>'男子DB'!H140</f>
        <v>6</v>
      </c>
    </row>
    <row r="141" spans="1:19" ht="13.5">
      <c r="A141" s="142" t="str">
        <f>'男子DB'!A141</f>
        <v>3119</v>
      </c>
      <c r="B141" s="119"/>
      <c r="C141" s="123" t="str">
        <f>'男子DB'!C141</f>
        <v>ｾｲﾉｴｲﾄ</v>
      </c>
      <c r="D141" s="123" t="str">
        <f>'男子DB'!B141</f>
        <v>清野　瑛人</v>
      </c>
      <c r="E141" s="119" t="s">
        <v>139</v>
      </c>
      <c r="F141" t="s">
        <v>168</v>
      </c>
      <c r="G141"/>
      <c r="H141"/>
      <c r="I141"/>
      <c r="J141"/>
      <c r="K141" s="58" t="s">
        <v>83</v>
      </c>
      <c r="L141" s="124">
        <f>'男子DB'!J141*100</f>
        <v>31420.999999999996</v>
      </c>
      <c r="M141" s="124"/>
      <c r="O141" s="123" t="str">
        <f>'男子DB'!F141</f>
        <v>湯殿山スポ少</v>
      </c>
      <c r="P141" s="123" t="str">
        <f>'男子DB'!D141</f>
        <v>13.10.01</v>
      </c>
      <c r="Q141" s="123" t="str">
        <f>'男子DB'!G141</f>
        <v>1</v>
      </c>
      <c r="R141" s="74"/>
      <c r="S141" s="123" t="str">
        <f>'男子DB'!H141</f>
        <v>4</v>
      </c>
    </row>
    <row r="142" spans="1:19" ht="13.5">
      <c r="A142" s="142" t="str">
        <f>'男子DB'!A142</f>
        <v>3120</v>
      </c>
      <c r="B142" s="119"/>
      <c r="C142" s="123" t="str">
        <f>'男子DB'!C142</f>
        <v>ｵﾉｹｲｼﾝ</v>
      </c>
      <c r="D142" s="123" t="str">
        <f>'男子DB'!B142</f>
        <v>小野　敬新</v>
      </c>
      <c r="E142" s="119" t="s">
        <v>139</v>
      </c>
      <c r="F142" t="s">
        <v>168</v>
      </c>
      <c r="G142"/>
      <c r="H142"/>
      <c r="I142"/>
      <c r="J142"/>
      <c r="K142" s="58" t="s">
        <v>83</v>
      </c>
      <c r="L142" s="124">
        <f>'男子DB'!J142*100</f>
        <v>65556</v>
      </c>
      <c r="M142" s="124"/>
      <c r="O142" s="123" t="str">
        <f>'男子DB'!F142</f>
        <v>ｽﾉｰｴﾝｼﾞｪﾙｽ</v>
      </c>
      <c r="P142" s="123" t="str">
        <f>'男子DB'!D142</f>
        <v>13.12.20</v>
      </c>
      <c r="Q142" s="123" t="str">
        <f>'男子DB'!G142</f>
        <v>1</v>
      </c>
      <c r="R142" s="74"/>
      <c r="S142" s="123" t="str">
        <f>'男子DB'!H142</f>
        <v>4</v>
      </c>
    </row>
    <row r="143" spans="1:19" ht="13.5">
      <c r="A143" s="142" t="str">
        <f>'男子DB'!A143</f>
        <v>3121</v>
      </c>
      <c r="B143" s="119"/>
      <c r="C143" s="123" t="str">
        <f>'男子DB'!C143</f>
        <v>ﾐｶﾐｸｳｶﾞ</v>
      </c>
      <c r="D143" s="123" t="str">
        <f>'男子DB'!B143</f>
        <v>三上　玖我</v>
      </c>
      <c r="E143" s="119" t="s">
        <v>139</v>
      </c>
      <c r="F143" t="s">
        <v>168</v>
      </c>
      <c r="G143"/>
      <c r="H143"/>
      <c r="I143"/>
      <c r="J143"/>
      <c r="K143" s="58" t="s">
        <v>83</v>
      </c>
      <c r="L143" s="124">
        <f>'男子DB'!J143*100</f>
        <v>6110</v>
      </c>
      <c r="M143" s="124">
        <f>'男子DB'!K143*100</f>
        <v>9500</v>
      </c>
      <c r="O143" s="123" t="str">
        <f>'男子DB'!F143</f>
        <v>山形中央高校</v>
      </c>
      <c r="P143" s="123" t="str">
        <f>'男子DB'!D143</f>
        <v>07.01.31</v>
      </c>
      <c r="Q143" s="123" t="str">
        <f>'男子DB'!G143</f>
        <v>3</v>
      </c>
      <c r="R143" s="74"/>
      <c r="S143" s="123" t="str">
        <f>'男子DB'!H143</f>
        <v>2</v>
      </c>
    </row>
    <row r="144" spans="1:19" ht="13.5">
      <c r="A144" s="142" t="str">
        <f>'男子DB'!A144</f>
        <v>3122</v>
      </c>
      <c r="B144" s="119"/>
      <c r="C144" s="123" t="str">
        <f>'男子DB'!C144</f>
        <v>ｲｼｲﾀｶﾊﾙ</v>
      </c>
      <c r="D144" s="123" t="str">
        <f>'男子DB'!B144</f>
        <v>石井　貴悠</v>
      </c>
      <c r="E144" s="119" t="s">
        <v>139</v>
      </c>
      <c r="F144" t="s">
        <v>168</v>
      </c>
      <c r="G144"/>
      <c r="H144"/>
      <c r="I144"/>
      <c r="J144"/>
      <c r="K144" s="58" t="s">
        <v>83</v>
      </c>
      <c r="L144" s="124">
        <f>'男子DB'!J144*100</f>
        <v>41846</v>
      </c>
      <c r="M144" s="124">
        <f>'男子DB'!K144*100</f>
        <v>62307.00000000001</v>
      </c>
      <c r="O144" s="123" t="str">
        <f>'男子DB'!F144</f>
        <v>西蔵王スポ少</v>
      </c>
      <c r="P144" s="123" t="str">
        <f>'男子DB'!D144</f>
        <v>12.04.24</v>
      </c>
      <c r="Q144" s="123" t="str">
        <f>'男子DB'!G144</f>
        <v>1</v>
      </c>
      <c r="R144" s="74"/>
      <c r="S144" s="123" t="str">
        <f>'男子DB'!H144</f>
        <v>5</v>
      </c>
    </row>
    <row r="145" spans="1:19" ht="13.5">
      <c r="A145" s="142" t="str">
        <f>'男子DB'!A145</f>
        <v>3123</v>
      </c>
      <c r="B145" s="119"/>
      <c r="C145" s="123" t="str">
        <f>'男子DB'!C145</f>
        <v>ｲｾﾊﾔﾄ　　</v>
      </c>
      <c r="D145" s="123" t="str">
        <f>'男子DB'!B145</f>
        <v>伊勢　隼人</v>
      </c>
      <c r="E145" s="119" t="s">
        <v>139</v>
      </c>
      <c r="F145" t="s">
        <v>168</v>
      </c>
      <c r="G145"/>
      <c r="H145"/>
      <c r="I145"/>
      <c r="J145"/>
      <c r="K145" s="58" t="s">
        <v>83</v>
      </c>
      <c r="L145" s="124"/>
      <c r="M145" s="124"/>
      <c r="O145" s="123" t="str">
        <f>'男子DB'!F145</f>
        <v>最上町スキー</v>
      </c>
      <c r="P145" s="123" t="str">
        <f>'男子DB'!D145</f>
        <v>88.02.10</v>
      </c>
      <c r="Q145" s="123" t="str">
        <f>'男子DB'!G145</f>
        <v>4</v>
      </c>
      <c r="R145" s="74"/>
      <c r="S145" s="123" t="str">
        <f>'男子DB'!H145</f>
        <v>0</v>
      </c>
    </row>
    <row r="146" spans="1:19" ht="13.5">
      <c r="A146" s="142" t="str">
        <f>'男子DB'!A146</f>
        <v>3124</v>
      </c>
      <c r="B146" s="119"/>
      <c r="C146" s="123" t="str">
        <f>'男子DB'!C146</f>
        <v>ﾌｼﾞﾀｼｭﾝｷ</v>
      </c>
      <c r="D146" s="123" t="str">
        <f>'男子DB'!B146</f>
        <v>藤田　舜輝</v>
      </c>
      <c r="E146" s="119" t="s">
        <v>139</v>
      </c>
      <c r="F146" t="s">
        <v>168</v>
      </c>
      <c r="G146"/>
      <c r="H146"/>
      <c r="I146"/>
      <c r="J146"/>
      <c r="K146" s="58" t="s">
        <v>83</v>
      </c>
      <c r="L146" s="124">
        <f>'男子DB'!J146*100</f>
        <v>11000</v>
      </c>
      <c r="M146" s="124">
        <f>'男子DB'!K146*100</f>
        <v>18149</v>
      </c>
      <c r="O146" s="123" t="str">
        <f>'男子DB'!F146</f>
        <v>日大山形高校</v>
      </c>
      <c r="P146" s="123" t="str">
        <f>'男子DB'!D146</f>
        <v>07.05.13</v>
      </c>
      <c r="Q146" s="123" t="str">
        <f>'男子DB'!G146</f>
        <v>3</v>
      </c>
      <c r="R146" s="74"/>
      <c r="S146" s="123" t="str">
        <f>'男子DB'!H146</f>
        <v>1</v>
      </c>
    </row>
    <row r="147" spans="1:19" ht="13.5">
      <c r="A147" s="142" t="str">
        <f>'男子DB'!A147</f>
        <v>3125</v>
      </c>
      <c r="B147" s="119"/>
      <c r="C147" s="123" t="str">
        <f>'男子DB'!C147</f>
        <v>ﾏﾂｳﾗﾊﾙﾅｵ</v>
      </c>
      <c r="D147" s="123" t="str">
        <f>'男子DB'!B147</f>
        <v>松浦晴尚朗</v>
      </c>
      <c r="E147" s="119" t="s">
        <v>139</v>
      </c>
      <c r="F147" t="s">
        <v>168</v>
      </c>
      <c r="G147"/>
      <c r="H147"/>
      <c r="I147"/>
      <c r="J147"/>
      <c r="K147" s="58" t="s">
        <v>83</v>
      </c>
      <c r="L147" s="124">
        <f>'男子DB'!J147*100</f>
        <v>8865</v>
      </c>
      <c r="M147" s="124">
        <f>'男子DB'!K147*100</f>
        <v>9974</v>
      </c>
      <c r="O147" s="123" t="str">
        <f>'男子DB'!F147</f>
        <v>日大山形高校</v>
      </c>
      <c r="P147" s="123" t="str">
        <f>'男子DB'!D147</f>
        <v>07.05.20</v>
      </c>
      <c r="Q147" s="123" t="str">
        <f>'男子DB'!G147</f>
        <v>3</v>
      </c>
      <c r="R147" s="74"/>
      <c r="S147" s="123" t="str">
        <f>'男子DB'!H147</f>
        <v>1</v>
      </c>
    </row>
    <row r="148" spans="1:19" ht="13.5">
      <c r="A148" s="142" t="str">
        <f>'男子DB'!A148</f>
        <v>3126</v>
      </c>
      <c r="B148" s="119"/>
      <c r="C148" s="123" t="str">
        <f>'男子DB'!C148</f>
        <v>ｱﾗｲｸﾗﾄ</v>
      </c>
      <c r="D148" s="123" t="str">
        <f>'男子DB'!B148</f>
        <v>新井　蔵人</v>
      </c>
      <c r="E148" s="119" t="s">
        <v>139</v>
      </c>
      <c r="F148" t="s">
        <v>168</v>
      </c>
      <c r="G148"/>
      <c r="H148"/>
      <c r="I148"/>
      <c r="J148"/>
      <c r="K148" s="58" t="s">
        <v>83</v>
      </c>
      <c r="L148" s="124">
        <f>'男子DB'!J148*100</f>
        <v>10828</v>
      </c>
      <c r="M148" s="124">
        <f>'男子DB'!K148*100</f>
        <v>9450</v>
      </c>
      <c r="O148" s="123" t="str">
        <f>'男子DB'!F148</f>
        <v>日大山形高校</v>
      </c>
      <c r="P148" s="123" t="str">
        <f>'男子DB'!D148</f>
        <v>07.10.01</v>
      </c>
      <c r="Q148" s="123" t="str">
        <f>'男子DB'!G148</f>
        <v>3</v>
      </c>
      <c r="R148" s="74"/>
      <c r="S148" s="123" t="str">
        <f>'男子DB'!H148</f>
        <v>1</v>
      </c>
    </row>
    <row r="149" spans="1:19" ht="13.5">
      <c r="A149" s="142" t="str">
        <f>'男子DB'!A149</f>
        <v>3127</v>
      </c>
      <c r="B149" s="119"/>
      <c r="C149" s="123" t="str">
        <f>'男子DB'!C149</f>
        <v>ﾀｶﾊｼﾀｹﾙ</v>
      </c>
      <c r="D149" s="123" t="str">
        <f>'男子DB'!B149</f>
        <v>高橋　丈琉</v>
      </c>
      <c r="E149" s="119" t="s">
        <v>139</v>
      </c>
      <c r="F149" t="s">
        <v>168</v>
      </c>
      <c r="G149"/>
      <c r="H149"/>
      <c r="I149"/>
      <c r="J149"/>
      <c r="K149" s="58" t="s">
        <v>83</v>
      </c>
      <c r="L149" s="124"/>
      <c r="M149" s="124"/>
      <c r="O149" s="123" t="str">
        <f>'男子DB'!F149</f>
        <v>尾花沢JrAL</v>
      </c>
      <c r="P149" s="123" t="str">
        <f>'男子DB'!D149</f>
        <v>14.07.02</v>
      </c>
      <c r="Q149" s="123" t="str">
        <f>'男子DB'!G149</f>
        <v>1</v>
      </c>
      <c r="R149" s="74"/>
      <c r="S149" s="123" t="str">
        <f>'男子DB'!H149</f>
        <v>3</v>
      </c>
    </row>
    <row r="150" spans="1:19" ht="13.5">
      <c r="A150" s="142" t="str">
        <f>'男子DB'!A150</f>
        <v>3128</v>
      </c>
      <c r="B150" s="119"/>
      <c r="C150" s="123" t="str">
        <f>'男子DB'!C150</f>
        <v>ｱｸｼﾁﾘｭｳﾔ</v>
      </c>
      <c r="D150" s="123" t="str">
        <f>'男子DB'!B150</f>
        <v>悪七　竜弥</v>
      </c>
      <c r="E150" s="119" t="s">
        <v>139</v>
      </c>
      <c r="F150" t="s">
        <v>168</v>
      </c>
      <c r="G150"/>
      <c r="H150"/>
      <c r="I150"/>
      <c r="J150"/>
      <c r="K150" s="58" t="s">
        <v>83</v>
      </c>
      <c r="L150" s="124"/>
      <c r="M150" s="124"/>
      <c r="O150" s="123" t="str">
        <f>'男子DB'!F150</f>
        <v>月山スポ少</v>
      </c>
      <c r="P150" s="123" t="str">
        <f>'男子DB'!D150</f>
        <v>14.10.14</v>
      </c>
      <c r="Q150" s="123" t="str">
        <f>'男子DB'!G150</f>
        <v>1</v>
      </c>
      <c r="R150" s="74"/>
      <c r="S150" s="123" t="str">
        <f>'男子DB'!H150</f>
        <v>3</v>
      </c>
    </row>
    <row r="151" spans="1:19" ht="13.5">
      <c r="A151" s="142" t="str">
        <f>'男子DB'!A151</f>
        <v>3129</v>
      </c>
      <c r="B151" s="119"/>
      <c r="C151" s="123" t="str">
        <f>'男子DB'!C151</f>
        <v>ﾏﾂﾀﾞﾄﾓｷ</v>
      </c>
      <c r="D151" s="123" t="str">
        <f>'男子DB'!B151</f>
        <v>松田　智暉</v>
      </c>
      <c r="E151" s="119" t="s">
        <v>139</v>
      </c>
      <c r="F151" t="s">
        <v>168</v>
      </c>
      <c r="G151"/>
      <c r="H151"/>
      <c r="I151"/>
      <c r="J151"/>
      <c r="K151" s="58" t="s">
        <v>83</v>
      </c>
      <c r="L151" s="124"/>
      <c r="M151" s="124"/>
      <c r="O151" s="123" t="str">
        <f>'男子DB'!F151</f>
        <v>もがみJrS.T</v>
      </c>
      <c r="P151" s="123" t="str">
        <f>'男子DB'!D151</f>
        <v>14.04.08</v>
      </c>
      <c r="Q151" s="123" t="str">
        <f>'男子DB'!G151</f>
        <v>1</v>
      </c>
      <c r="R151" s="74"/>
      <c r="S151" s="123" t="str">
        <f>'男子DB'!H151</f>
        <v>3</v>
      </c>
    </row>
    <row r="152" spans="1:19" ht="13.5">
      <c r="A152" s="142" t="str">
        <f>'男子DB'!A152</f>
        <v>3130</v>
      </c>
      <c r="B152" s="119"/>
      <c r="C152" s="123" t="str">
        <f>'男子DB'!C152</f>
        <v>ｻﾄｳﾕｳﾏ</v>
      </c>
      <c r="D152" s="123" t="str">
        <f>'男子DB'!B152</f>
        <v>佐藤　優真</v>
      </c>
      <c r="E152" s="119" t="s">
        <v>139</v>
      </c>
      <c r="F152" t="s">
        <v>168</v>
      </c>
      <c r="G152"/>
      <c r="H152"/>
      <c r="I152"/>
      <c r="J152"/>
      <c r="K152" s="58" t="s">
        <v>83</v>
      </c>
      <c r="L152" s="124"/>
      <c r="M152" s="124"/>
      <c r="O152" s="123" t="str">
        <f>'男子DB'!F152</f>
        <v>もがみJrS.T</v>
      </c>
      <c r="P152" s="123" t="str">
        <f>'男子DB'!D152</f>
        <v>14.07.14</v>
      </c>
      <c r="Q152" s="123" t="str">
        <f>'男子DB'!G152</f>
        <v>1</v>
      </c>
      <c r="R152" s="74"/>
      <c r="S152" s="123" t="str">
        <f>'男子DB'!H152</f>
        <v>3</v>
      </c>
    </row>
    <row r="153" spans="1:19" ht="13.5">
      <c r="A153" s="142" t="str">
        <f>'男子DB'!A153</f>
        <v>3131</v>
      </c>
      <c r="B153" s="119"/>
      <c r="C153" s="123" t="str">
        <f>'男子DB'!C153</f>
        <v>ｺﾝﾀﾕｳｼﾞ</v>
      </c>
      <c r="D153" s="123" t="str">
        <f>'男子DB'!B153</f>
        <v>今田　裕慈</v>
      </c>
      <c r="E153" s="119" t="s">
        <v>139</v>
      </c>
      <c r="F153" t="s">
        <v>168</v>
      </c>
      <c r="G153"/>
      <c r="H153"/>
      <c r="I153"/>
      <c r="J153"/>
      <c r="K153" s="58" t="s">
        <v>83</v>
      </c>
      <c r="L153" s="124"/>
      <c r="M153" s="124"/>
      <c r="O153" s="123" t="str">
        <f>'男子DB'!F153</f>
        <v>もがみJrS.T</v>
      </c>
      <c r="P153" s="123" t="str">
        <f>'男子DB'!D153</f>
        <v>14.11.26</v>
      </c>
      <c r="Q153" s="123" t="str">
        <f>'男子DB'!G153</f>
        <v>1</v>
      </c>
      <c r="R153" s="74"/>
      <c r="S153" s="123" t="str">
        <f>'男子DB'!H153</f>
        <v>3</v>
      </c>
    </row>
    <row r="154" spans="1:19" ht="13.5">
      <c r="A154" s="142" t="str">
        <f>'男子DB'!A154</f>
        <v>3132</v>
      </c>
      <c r="B154" s="119"/>
      <c r="C154" s="123" t="str">
        <f>'男子DB'!C154</f>
        <v>ﾜﾀﾅﾍﾞﾄｷｵ</v>
      </c>
      <c r="D154" s="123" t="str">
        <f>'男子DB'!B154</f>
        <v>渡部　時生</v>
      </c>
      <c r="E154" s="119" t="s">
        <v>139</v>
      </c>
      <c r="F154" t="s">
        <v>168</v>
      </c>
      <c r="G154"/>
      <c r="H154"/>
      <c r="I154"/>
      <c r="J154"/>
      <c r="K154" s="58" t="s">
        <v>83</v>
      </c>
      <c r="L154" s="124"/>
      <c r="M154" s="124"/>
      <c r="O154" s="123" t="str">
        <f>'男子DB'!F154</f>
        <v>朝日スポ少</v>
      </c>
      <c r="P154" s="123" t="str">
        <f>'男子DB'!D154</f>
        <v>12.50.1</v>
      </c>
      <c r="Q154" s="123" t="str">
        <f>'男子DB'!G154</f>
        <v>1</v>
      </c>
      <c r="R154" s="74"/>
      <c r="S154" s="123" t="str">
        <f>'男子DB'!H154</f>
        <v>5</v>
      </c>
    </row>
    <row r="155" spans="1:19" ht="13.5">
      <c r="A155" s="142" t="str">
        <f>'男子DB'!A155</f>
        <v>3133</v>
      </c>
      <c r="B155" s="119"/>
      <c r="C155" s="123" t="str">
        <f>'男子DB'!C155</f>
        <v>ﾔﾏｸﾞﾁﾂﾊﾞｻ</v>
      </c>
      <c r="D155" s="123" t="str">
        <f>'男子DB'!B155</f>
        <v>山口　翼希</v>
      </c>
      <c r="E155" s="119" t="s">
        <v>139</v>
      </c>
      <c r="F155" t="s">
        <v>168</v>
      </c>
      <c r="G155"/>
      <c r="H155"/>
      <c r="I155"/>
      <c r="J155"/>
      <c r="K155" s="58" t="s">
        <v>83</v>
      </c>
      <c r="L155" s="124"/>
      <c r="M155" s="124"/>
      <c r="O155" s="123" t="str">
        <f>'男子DB'!F155</f>
        <v>白鷹Ｊｒ</v>
      </c>
      <c r="P155" s="123" t="str">
        <f>'男子DB'!D155</f>
        <v>14.05.29</v>
      </c>
      <c r="Q155" s="123" t="str">
        <f>'男子DB'!G155</f>
        <v>1</v>
      </c>
      <c r="R155" s="74"/>
      <c r="S155" s="123" t="str">
        <f>'男子DB'!H155</f>
        <v>3</v>
      </c>
    </row>
    <row r="156" spans="1:19" ht="13.5">
      <c r="A156" s="142" t="str">
        <f>'男子DB'!A156</f>
        <v>3134</v>
      </c>
      <c r="B156" s="119"/>
      <c r="C156" s="123" t="str">
        <f>'男子DB'!C156</f>
        <v>ｻｲﾄｳﾄﾜ</v>
      </c>
      <c r="D156" s="123" t="str">
        <f>'男子DB'!B156</f>
        <v>齋藤　飛羽</v>
      </c>
      <c r="E156" s="119" t="s">
        <v>139</v>
      </c>
      <c r="F156" t="s">
        <v>168</v>
      </c>
      <c r="G156"/>
      <c r="H156"/>
      <c r="I156"/>
      <c r="J156"/>
      <c r="K156" s="58" t="s">
        <v>83</v>
      </c>
      <c r="L156" s="124"/>
      <c r="M156" s="124"/>
      <c r="O156" s="123" t="str">
        <f>'男子DB'!F156</f>
        <v>羽黒スポ少</v>
      </c>
      <c r="P156" s="123" t="str">
        <f>'男子DB'!D156</f>
        <v>12.10.08</v>
      </c>
      <c r="Q156" s="123" t="str">
        <f>'男子DB'!G156</f>
        <v>1</v>
      </c>
      <c r="R156" s="74"/>
      <c r="S156" s="123" t="str">
        <f>'男子DB'!H156</f>
        <v>5</v>
      </c>
    </row>
    <row r="157" spans="1:19" ht="13.5">
      <c r="A157" s="142" t="str">
        <f>'男子DB'!A157</f>
        <v>3135</v>
      </c>
      <c r="B157" s="119"/>
      <c r="C157" s="123" t="str">
        <f>'男子DB'!C157</f>
        <v>ｱﾍﾞｹﾝﾄ</v>
      </c>
      <c r="D157" s="123" t="str">
        <f>'男子DB'!B157</f>
        <v>阿部　賢翔</v>
      </c>
      <c r="E157" s="119" t="s">
        <v>139</v>
      </c>
      <c r="F157" t="s">
        <v>168</v>
      </c>
      <c r="G157"/>
      <c r="H157"/>
      <c r="I157"/>
      <c r="J157"/>
      <c r="K157" s="58" t="s">
        <v>83</v>
      </c>
      <c r="L157" s="124"/>
      <c r="M157" s="124"/>
      <c r="O157" s="123" t="str">
        <f>'男子DB'!F157</f>
        <v>羽黒スポ少</v>
      </c>
      <c r="P157" s="123" t="str">
        <f>'男子DB'!D157</f>
        <v>14.06.11</v>
      </c>
      <c r="Q157" s="123" t="str">
        <f>'男子DB'!G157</f>
        <v>1</v>
      </c>
      <c r="R157" s="74"/>
      <c r="S157" s="123" t="str">
        <f>'男子DB'!H157</f>
        <v>3</v>
      </c>
    </row>
    <row r="158" spans="1:19" ht="13.5">
      <c r="A158" s="142" t="str">
        <f>'男子DB'!A158</f>
        <v>3136</v>
      </c>
      <c r="B158" s="119"/>
      <c r="C158" s="123" t="str">
        <f>'男子DB'!C158</f>
        <v>ﾎﾝﾏｼﾝﾀ</v>
      </c>
      <c r="D158" s="123" t="str">
        <f>'男子DB'!B158</f>
        <v>本間　心太</v>
      </c>
      <c r="E158" s="119" t="s">
        <v>139</v>
      </c>
      <c r="F158" t="s">
        <v>168</v>
      </c>
      <c r="G158"/>
      <c r="H158"/>
      <c r="I158"/>
      <c r="J158"/>
      <c r="K158" s="58" t="s">
        <v>83</v>
      </c>
      <c r="L158" s="124"/>
      <c r="M158" s="124"/>
      <c r="O158" s="123" t="str">
        <f>'男子DB'!F158</f>
        <v>羽黒スポ少</v>
      </c>
      <c r="P158" s="123" t="str">
        <f>'男子DB'!D158</f>
        <v>15.02.21</v>
      </c>
      <c r="Q158" s="123" t="str">
        <f>'男子DB'!G158</f>
        <v>1</v>
      </c>
      <c r="R158" s="74"/>
      <c r="S158" s="123" t="str">
        <f>'男子DB'!H158</f>
        <v>3</v>
      </c>
    </row>
    <row r="159" spans="1:19" ht="13.5">
      <c r="A159" s="142" t="str">
        <f>'男子DB'!A159</f>
        <v>3137</v>
      </c>
      <c r="B159" s="119"/>
      <c r="C159" s="123" t="str">
        <f>'男子DB'!C159</f>
        <v>ｾｷｹﾝﾀﾛｳ</v>
      </c>
      <c r="D159" s="123" t="str">
        <f>'男子DB'!B159</f>
        <v>関　健太郎</v>
      </c>
      <c r="E159" s="119" t="s">
        <v>139</v>
      </c>
      <c r="F159" t="s">
        <v>168</v>
      </c>
      <c r="G159"/>
      <c r="H159"/>
      <c r="I159"/>
      <c r="J159"/>
      <c r="K159" s="58" t="s">
        <v>83</v>
      </c>
      <c r="L159" s="124"/>
      <c r="M159" s="124"/>
      <c r="O159" s="123" t="str">
        <f>'男子DB'!F159</f>
        <v>上山アルペン</v>
      </c>
      <c r="P159" s="123" t="str">
        <f>'男子DB'!D159</f>
        <v>48.01.19</v>
      </c>
      <c r="Q159" s="123" t="str">
        <f>'男子DB'!G159</f>
        <v>4</v>
      </c>
      <c r="R159" s="74"/>
      <c r="S159" s="123" t="str">
        <f>'男子DB'!H159</f>
        <v>0</v>
      </c>
    </row>
    <row r="160" spans="1:19" ht="13.5">
      <c r="A160" s="142" t="str">
        <f>'男子DB'!A160</f>
        <v>3138</v>
      </c>
      <c r="B160" s="119"/>
      <c r="C160" s="123" t="str">
        <f>'男子DB'!C160</f>
        <v>ｱｼﾞｷﾊﾙ</v>
      </c>
      <c r="D160" s="123" t="str">
        <f>'男子DB'!B160</f>
        <v>安食　羽琉</v>
      </c>
      <c r="E160" s="119" t="s">
        <v>139</v>
      </c>
      <c r="F160" t="s">
        <v>168</v>
      </c>
      <c r="G160"/>
      <c r="H160"/>
      <c r="I160"/>
      <c r="J160"/>
      <c r="K160" s="58" t="s">
        <v>83</v>
      </c>
      <c r="L160" s="124"/>
      <c r="M160" s="124"/>
      <c r="O160" s="123" t="str">
        <f>'男子DB'!F160</f>
        <v>西蔵王スポ少</v>
      </c>
      <c r="P160" s="123" t="str">
        <f>'男子DB'!D160</f>
        <v>14.03.25</v>
      </c>
      <c r="Q160" s="123" t="str">
        <f>'男子DB'!G160</f>
        <v>1</v>
      </c>
      <c r="R160" s="74"/>
      <c r="S160" s="123" t="str">
        <f>'男子DB'!H160</f>
        <v>4</v>
      </c>
    </row>
    <row r="161" spans="1:19" ht="13.5">
      <c r="A161" s="142" t="str">
        <f>'男子DB'!A161</f>
        <v>3139</v>
      </c>
      <c r="B161" s="119"/>
      <c r="C161" s="123" t="str">
        <f>'男子DB'!C161</f>
        <v>ﾀｹﾀﾞﾄｳﾏ</v>
      </c>
      <c r="D161" s="123" t="str">
        <f>'男子DB'!B161</f>
        <v>武田　柊真</v>
      </c>
      <c r="E161" s="119" t="s">
        <v>139</v>
      </c>
      <c r="F161" t="s">
        <v>168</v>
      </c>
      <c r="G161"/>
      <c r="H161"/>
      <c r="I161"/>
      <c r="J161"/>
      <c r="K161" s="58" t="s">
        <v>83</v>
      </c>
      <c r="L161" s="124"/>
      <c r="M161" s="124"/>
      <c r="O161" s="123" t="str">
        <f>'男子DB'!F161</f>
        <v>西蔵王スポ少</v>
      </c>
      <c r="P161" s="123" t="str">
        <f>'男子DB'!D161</f>
        <v>14.12.16</v>
      </c>
      <c r="Q161" s="123" t="str">
        <f>'男子DB'!G161</f>
        <v>1</v>
      </c>
      <c r="R161" s="74"/>
      <c r="S161" s="123" t="str">
        <f>'男子DB'!H161</f>
        <v>3</v>
      </c>
    </row>
    <row r="162" spans="1:19" ht="13.5">
      <c r="A162" s="142" t="str">
        <f>'男子DB'!A162</f>
        <v>3140</v>
      </c>
      <c r="B162" s="119"/>
      <c r="C162" s="123" t="str">
        <f>'男子DB'!C162</f>
        <v>ｲﾄｳｼｭﾝ</v>
      </c>
      <c r="D162" s="123" t="str">
        <f>'男子DB'!B162</f>
        <v>伊藤　　馴</v>
      </c>
      <c r="E162" s="119" t="s">
        <v>139</v>
      </c>
      <c r="F162" t="s">
        <v>168</v>
      </c>
      <c r="G162"/>
      <c r="H162"/>
      <c r="I162"/>
      <c r="J162"/>
      <c r="K162" s="58" t="s">
        <v>83</v>
      </c>
      <c r="L162" s="124"/>
      <c r="M162" s="124"/>
      <c r="O162" s="123" t="str">
        <f>'男子DB'!F162</f>
        <v>西蔵王スポ少</v>
      </c>
      <c r="P162" s="123" t="str">
        <f>'男子DB'!D162</f>
        <v>15.02.20</v>
      </c>
      <c r="Q162" s="123" t="str">
        <f>'男子DB'!G162</f>
        <v>1</v>
      </c>
      <c r="R162" s="74"/>
      <c r="S162" s="123" t="str">
        <f>'男子DB'!H162</f>
        <v>3</v>
      </c>
    </row>
    <row r="163" spans="1:19" ht="13.5">
      <c r="A163" s="142" t="str">
        <f>'男子DB'!A163</f>
        <v>3141</v>
      </c>
      <c r="B163" s="119"/>
      <c r="C163" s="123" t="str">
        <f>'男子DB'!C163</f>
        <v>ﾌｼﾞﾄﾕｲｼﾝ</v>
      </c>
      <c r="D163" s="123" t="str">
        <f>'男子DB'!B163</f>
        <v>藤戸　唯心</v>
      </c>
      <c r="E163" s="119" t="s">
        <v>139</v>
      </c>
      <c r="F163" t="s">
        <v>168</v>
      </c>
      <c r="G163"/>
      <c r="H163"/>
      <c r="I163"/>
      <c r="J163"/>
      <c r="K163" s="58" t="s">
        <v>83</v>
      </c>
      <c r="L163" s="124"/>
      <c r="M163" s="124"/>
      <c r="O163" s="123" t="str">
        <f>'男子DB'!F163</f>
        <v>米沢ジュニア</v>
      </c>
      <c r="P163" s="123" t="str">
        <f>'男子DB'!D163</f>
        <v>14.09.03</v>
      </c>
      <c r="Q163" s="123" t="str">
        <f>'男子DB'!G163</f>
        <v>1</v>
      </c>
      <c r="R163" s="74"/>
      <c r="S163" s="123" t="str">
        <f>'男子DB'!H163</f>
        <v>3</v>
      </c>
    </row>
    <row r="164" spans="1:19" ht="13.5">
      <c r="A164" s="142" t="str">
        <f>'男子DB'!A164</f>
        <v>3142</v>
      </c>
      <c r="B164" s="119"/>
      <c r="C164" s="123" t="str">
        <f>'男子DB'!C164</f>
        <v>ｲｼﾔﾏﾀｹﾙ</v>
      </c>
      <c r="D164" s="123" t="str">
        <f>'男子DB'!B164</f>
        <v>石山　丈尊</v>
      </c>
      <c r="E164" s="119" t="s">
        <v>139</v>
      </c>
      <c r="F164" t="s">
        <v>168</v>
      </c>
      <c r="G164"/>
      <c r="H164"/>
      <c r="I164"/>
      <c r="J164"/>
      <c r="K164" s="58" t="s">
        <v>83</v>
      </c>
      <c r="L164" s="124"/>
      <c r="M164" s="124"/>
      <c r="O164" s="123" t="str">
        <f>'男子DB'!F164</f>
        <v>置賜ｽｷｰｸﾗﾌﾞ</v>
      </c>
      <c r="P164" s="123" t="str">
        <f>'男子DB'!D164</f>
        <v>14.06.18</v>
      </c>
      <c r="Q164" s="123" t="str">
        <f>'男子DB'!G164</f>
        <v>1</v>
      </c>
      <c r="R164" s="74"/>
      <c r="S164" s="123" t="str">
        <f>'男子DB'!H164</f>
        <v>3</v>
      </c>
    </row>
    <row r="165" spans="1:19" ht="13.5">
      <c r="A165" s="142" t="str">
        <f>'男子DB'!A165</f>
        <v>3143</v>
      </c>
      <c r="B165" s="119"/>
      <c r="C165" s="123" t="str">
        <f>'男子DB'!C165</f>
        <v>ﾈﾂｲｯｻ</v>
      </c>
      <c r="D165" s="123" t="str">
        <f>'男子DB'!B165</f>
        <v>根津　一颯</v>
      </c>
      <c r="E165" s="119" t="s">
        <v>139</v>
      </c>
      <c r="F165" t="s">
        <v>168</v>
      </c>
      <c r="G165"/>
      <c r="H165"/>
      <c r="I165"/>
      <c r="J165"/>
      <c r="K165" s="58" t="s">
        <v>83</v>
      </c>
      <c r="L165" s="124"/>
      <c r="M165" s="124"/>
      <c r="O165" s="123" t="str">
        <f>'男子DB'!F165</f>
        <v>置賜ｽｷｰｸﾗﾌﾞ</v>
      </c>
      <c r="P165" s="123" t="str">
        <f>'男子DB'!D165</f>
        <v>14.09.23</v>
      </c>
      <c r="Q165" s="123" t="str">
        <f>'男子DB'!G165</f>
        <v>1</v>
      </c>
      <c r="R165" s="74"/>
      <c r="S165" s="123" t="str">
        <f>'男子DB'!H165</f>
        <v>3</v>
      </c>
    </row>
    <row r="166" spans="1:19" ht="13.5">
      <c r="A166" s="142" t="str">
        <f>'男子DB'!A166</f>
        <v>3144</v>
      </c>
      <c r="B166" s="119"/>
      <c r="C166" s="123" t="str">
        <f>'男子DB'!C166</f>
        <v>ｲﾅﾊﾞｱｷﾀｶ</v>
      </c>
      <c r="D166" s="123" t="str">
        <f>'男子DB'!B166</f>
        <v>稲葉　瑛隆</v>
      </c>
      <c r="E166" s="119" t="s">
        <v>139</v>
      </c>
      <c r="F166" t="s">
        <v>168</v>
      </c>
      <c r="G166"/>
      <c r="H166"/>
      <c r="I166"/>
      <c r="J166"/>
      <c r="K166" s="58" t="s">
        <v>83</v>
      </c>
      <c r="L166" s="124"/>
      <c r="M166" s="124"/>
      <c r="O166" s="123" t="str">
        <f>'男子DB'!F166</f>
        <v>置賜ｽｷｰｸﾗﾌﾞ</v>
      </c>
      <c r="P166" s="123" t="str">
        <f>'男子DB'!D166</f>
        <v>14.11.07</v>
      </c>
      <c r="Q166" s="123" t="str">
        <f>'男子DB'!G166</f>
        <v>1</v>
      </c>
      <c r="R166" s="74"/>
      <c r="S166" s="123" t="str">
        <f>'男子DB'!H166</f>
        <v>3</v>
      </c>
    </row>
    <row r="167" spans="1:19" ht="13.5">
      <c r="A167" s="142" t="str">
        <f>'男子DB'!A167</f>
        <v>3145</v>
      </c>
      <c r="B167" s="119"/>
      <c r="C167" s="123" t="str">
        <f>'男子DB'!C167</f>
        <v>ﾀﾝﾉｹｲ</v>
      </c>
      <c r="D167" s="123" t="str">
        <f>'男子DB'!B167</f>
        <v>丹野　　慧</v>
      </c>
      <c r="E167" s="119" t="s">
        <v>139</v>
      </c>
      <c r="F167" t="s">
        <v>168</v>
      </c>
      <c r="G167"/>
      <c r="H167"/>
      <c r="I167"/>
      <c r="J167"/>
      <c r="K167" s="58" t="s">
        <v>83</v>
      </c>
      <c r="L167" s="124">
        <f>'男子DB'!J167*100</f>
        <v>10043</v>
      </c>
      <c r="M167" s="124">
        <f>'男子DB'!K167*100</f>
        <v>9475</v>
      </c>
      <c r="O167" s="123" t="str">
        <f>'男子DB'!F167</f>
        <v>山形中央高校</v>
      </c>
      <c r="P167" s="123" t="str">
        <f>'男子DB'!D167</f>
        <v>07.08.18</v>
      </c>
      <c r="Q167" s="123" t="str">
        <f>'男子DB'!G167</f>
        <v>3</v>
      </c>
      <c r="R167" s="74"/>
      <c r="S167" s="123" t="str">
        <f>'男子DB'!H167</f>
        <v>1</v>
      </c>
    </row>
    <row r="168" spans="1:19" ht="13.5">
      <c r="A168" s="142" t="str">
        <f>'男子DB'!A168</f>
        <v>3146</v>
      </c>
      <c r="B168" s="119"/>
      <c r="C168" s="123" t="str">
        <f>'男子DB'!C168</f>
        <v>ｲｶﾞﾗｼｹﾞﾝ</v>
      </c>
      <c r="D168" s="123" t="str">
        <f>'男子DB'!B168</f>
        <v>五十嵐　玄</v>
      </c>
      <c r="E168" s="119" t="s">
        <v>139</v>
      </c>
      <c r="F168" t="s">
        <v>168</v>
      </c>
      <c r="G168"/>
      <c r="H168"/>
      <c r="I168"/>
      <c r="J168"/>
      <c r="K168" s="58" t="s">
        <v>83</v>
      </c>
      <c r="L168" s="124"/>
      <c r="M168" s="124"/>
      <c r="O168" s="123" t="str">
        <f>'男子DB'!F168</f>
        <v>ｻﾝﾀﾞｰﾎﾞﾙﾄSC</v>
      </c>
      <c r="P168" s="123" t="str">
        <f>'男子DB'!D168</f>
        <v>93.12.27</v>
      </c>
      <c r="Q168" s="123" t="str">
        <f>'男子DB'!G168</f>
        <v>4</v>
      </c>
      <c r="R168" s="74"/>
      <c r="S168" s="123" t="str">
        <f>'男子DB'!H168</f>
        <v>0</v>
      </c>
    </row>
    <row r="169" spans="1:19" ht="13.5">
      <c r="A169" s="142" t="str">
        <f>'男子DB'!A169</f>
        <v>3147</v>
      </c>
      <c r="B169" s="119"/>
      <c r="C169" s="123" t="str">
        <f>'男子DB'!C169</f>
        <v>ﾀｶｷﾞﾄｳｺﾞ</v>
      </c>
      <c r="D169" s="123" t="str">
        <f>'男子DB'!B169</f>
        <v>高木　柊吾</v>
      </c>
      <c r="E169" s="119" t="s">
        <v>139</v>
      </c>
      <c r="F169" t="s">
        <v>168</v>
      </c>
      <c r="G169"/>
      <c r="H169"/>
      <c r="I169"/>
      <c r="J169"/>
      <c r="K169" s="58" t="s">
        <v>83</v>
      </c>
      <c r="L169" s="124">
        <f>'男子DB'!J169*100</f>
        <v>828.9999999999999</v>
      </c>
      <c r="M169" s="124">
        <f>'男子DB'!K169*100</f>
        <v>599</v>
      </c>
      <c r="O169" s="123" t="str">
        <f>'男子DB'!F169</f>
        <v>明治大学</v>
      </c>
      <c r="P169" s="123" t="str">
        <f>'男子DB'!D169</f>
        <v>01.11.29</v>
      </c>
      <c r="Q169" s="123" t="str">
        <f>'男子DB'!G169</f>
        <v>5</v>
      </c>
      <c r="R169" s="74"/>
      <c r="S169" s="123" t="str">
        <f>'男子DB'!H169</f>
        <v>4</v>
      </c>
    </row>
    <row r="170" spans="1:19" ht="13.5">
      <c r="A170" s="142" t="str">
        <f>'男子DB'!A170</f>
        <v>3148</v>
      </c>
      <c r="B170" s="119"/>
      <c r="C170" s="123" t="str">
        <f>'男子DB'!C170</f>
        <v>ｺｾｷｷﾁﾔ</v>
      </c>
      <c r="D170" s="123" t="str">
        <f>'男子DB'!B170</f>
        <v>小関　吉也</v>
      </c>
      <c r="E170" s="119" t="s">
        <v>139</v>
      </c>
      <c r="F170" t="s">
        <v>168</v>
      </c>
      <c r="G170"/>
      <c r="H170"/>
      <c r="I170"/>
      <c r="J170"/>
      <c r="K170" s="58" t="s">
        <v>83</v>
      </c>
      <c r="L170" s="124"/>
      <c r="M170" s="124"/>
      <c r="O170" s="123" t="str">
        <f>'男子DB'!F170</f>
        <v>最上町スキー</v>
      </c>
      <c r="P170" s="123" t="str">
        <f>'男子DB'!D170</f>
        <v>54.12.15</v>
      </c>
      <c r="Q170" s="123" t="str">
        <f>'男子DB'!G170</f>
        <v>4</v>
      </c>
      <c r="R170" s="74"/>
      <c r="S170" s="123" t="str">
        <f>'男子DB'!H170</f>
        <v>0</v>
      </c>
    </row>
    <row r="171" spans="1:19" ht="13.5">
      <c r="A171" s="142" t="str">
        <f>'男子DB'!A171</f>
        <v>3149</v>
      </c>
      <c r="B171" s="119"/>
      <c r="C171" s="123" t="str">
        <f>'男子DB'!C171</f>
        <v>ﾅｶｻﾞﾜﾀｶﾗ</v>
      </c>
      <c r="D171" s="123" t="str">
        <f>'男子DB'!B171</f>
        <v>中澤　　宝</v>
      </c>
      <c r="E171" s="119" t="s">
        <v>139</v>
      </c>
      <c r="F171" t="s">
        <v>168</v>
      </c>
      <c r="G171"/>
      <c r="H171"/>
      <c r="I171"/>
      <c r="J171"/>
      <c r="K171" s="58" t="s">
        <v>83</v>
      </c>
      <c r="L171" s="124"/>
      <c r="M171" s="124"/>
      <c r="O171" s="123" t="str">
        <f>'男子DB'!F171</f>
        <v>天元台Ｊｒ</v>
      </c>
      <c r="P171" s="123" t="str">
        <f>'男子DB'!D171</f>
        <v>15.04.24</v>
      </c>
      <c r="Q171" s="123" t="str">
        <f>'男子DB'!G171</f>
        <v>1</v>
      </c>
      <c r="R171" s="74"/>
      <c r="S171" s="123" t="str">
        <f>'男子DB'!H171</f>
        <v>3</v>
      </c>
    </row>
    <row r="172" spans="1:19" s="146" customFormat="1" ht="13.5">
      <c r="A172" s="143">
        <f>'男子DB'!A172</f>
        <v>0</v>
      </c>
      <c r="B172" s="144"/>
      <c r="C172" s="145">
        <f>'男子DB'!C172</f>
        <v>0</v>
      </c>
      <c r="D172" s="145">
        <f>'男子DB'!B172</f>
        <v>0</v>
      </c>
      <c r="E172" s="144" t="s">
        <v>139</v>
      </c>
      <c r="F172" s="146" t="s">
        <v>168</v>
      </c>
      <c r="K172" s="147" t="s">
        <v>83</v>
      </c>
      <c r="L172" s="124">
        <f>'男子DB'!J172*100</f>
        <v>0</v>
      </c>
      <c r="M172" s="124">
        <f>'男子DB'!K172*100</f>
        <v>0</v>
      </c>
      <c r="N172" s="58"/>
      <c r="O172" s="123">
        <f>'男子DB'!F172</f>
        <v>0</v>
      </c>
      <c r="P172" s="123">
        <f>'男子DB'!D172</f>
        <v>0</v>
      </c>
      <c r="Q172" s="123">
        <f>'男子DB'!G172</f>
        <v>0</v>
      </c>
      <c r="R172" s="74"/>
      <c r="S172" s="123">
        <f>'男子DB'!H172</f>
        <v>0</v>
      </c>
    </row>
    <row r="173" spans="1:19" ht="13.5">
      <c r="A173" s="142">
        <f>'男子DB'!A173</f>
        <v>0</v>
      </c>
      <c r="B173" s="119"/>
      <c r="C173" s="123">
        <f>'男子DB'!C173</f>
        <v>0</v>
      </c>
      <c r="D173" s="123">
        <f>'男子DB'!B173</f>
        <v>0</v>
      </c>
      <c r="E173" s="119" t="s">
        <v>139</v>
      </c>
      <c r="F173" t="s">
        <v>168</v>
      </c>
      <c r="G173"/>
      <c r="H173"/>
      <c r="I173"/>
      <c r="J173"/>
      <c r="K173" s="58" t="s">
        <v>83</v>
      </c>
      <c r="L173" s="124">
        <f>'男子DB'!J173*100</f>
        <v>0</v>
      </c>
      <c r="M173" s="124">
        <f>'男子DB'!K173*100</f>
        <v>0</v>
      </c>
      <c r="O173" s="123">
        <f>'男子DB'!F173</f>
        <v>0</v>
      </c>
      <c r="P173" s="123">
        <f>'男子DB'!D173</f>
        <v>0</v>
      </c>
      <c r="Q173" s="123">
        <f>'男子DB'!G173</f>
        <v>0</v>
      </c>
      <c r="R173" s="74"/>
      <c r="S173" s="123">
        <f>'男子DB'!H173</f>
        <v>0</v>
      </c>
    </row>
    <row r="174" spans="1:19" ht="13.5">
      <c r="A174" s="142">
        <f>'男子DB'!A174</f>
        <v>0</v>
      </c>
      <c r="B174" s="119"/>
      <c r="C174" s="123">
        <f>'男子DB'!C174</f>
        <v>0</v>
      </c>
      <c r="D174" s="123">
        <f>'男子DB'!B174</f>
        <v>0</v>
      </c>
      <c r="E174" s="119" t="s">
        <v>139</v>
      </c>
      <c r="F174" t="s">
        <v>168</v>
      </c>
      <c r="G174"/>
      <c r="H174"/>
      <c r="I174"/>
      <c r="J174"/>
      <c r="K174" s="58" t="s">
        <v>83</v>
      </c>
      <c r="L174" s="124">
        <f>'男子DB'!J174*100</f>
        <v>0</v>
      </c>
      <c r="M174" s="124">
        <f>'男子DB'!K174*100</f>
        <v>0</v>
      </c>
      <c r="O174" s="123">
        <f>'男子DB'!F174</f>
        <v>0</v>
      </c>
      <c r="P174" s="123">
        <f>'男子DB'!D174</f>
        <v>0</v>
      </c>
      <c r="Q174" s="123">
        <f>'男子DB'!G174</f>
        <v>0</v>
      </c>
      <c r="R174" s="74"/>
      <c r="S174" s="123">
        <f>'男子DB'!H174</f>
        <v>0</v>
      </c>
    </row>
    <row r="175" spans="1:19" ht="13.5">
      <c r="A175" s="142">
        <f>'男子DB'!A175</f>
        <v>0</v>
      </c>
      <c r="B175" s="119"/>
      <c r="C175" s="123">
        <f>'男子DB'!C175</f>
        <v>0</v>
      </c>
      <c r="D175" s="123">
        <f>'男子DB'!B175</f>
        <v>0</v>
      </c>
      <c r="E175" s="119" t="s">
        <v>139</v>
      </c>
      <c r="F175" t="s">
        <v>168</v>
      </c>
      <c r="G175"/>
      <c r="H175"/>
      <c r="I175"/>
      <c r="J175"/>
      <c r="K175" s="58" t="s">
        <v>83</v>
      </c>
      <c r="L175" s="124">
        <f>'男子DB'!J175*100</f>
        <v>0</v>
      </c>
      <c r="M175" s="124">
        <f>'男子DB'!K175*100</f>
        <v>0</v>
      </c>
      <c r="O175" s="123">
        <f>'男子DB'!F175</f>
        <v>0</v>
      </c>
      <c r="P175" s="123">
        <f>'男子DB'!D175</f>
        <v>0</v>
      </c>
      <c r="Q175" s="123">
        <f>'男子DB'!G175</f>
        <v>0</v>
      </c>
      <c r="R175" s="74"/>
      <c r="S175" s="123">
        <f>'男子DB'!H175</f>
        <v>0</v>
      </c>
    </row>
    <row r="176" spans="1:19" ht="13.5">
      <c r="A176" s="142">
        <f>'男子DB'!A176</f>
        <v>0</v>
      </c>
      <c r="B176" s="119"/>
      <c r="C176" s="123">
        <f>'男子DB'!C176</f>
        <v>0</v>
      </c>
      <c r="D176" s="123">
        <f>'男子DB'!B176</f>
        <v>0</v>
      </c>
      <c r="E176" s="119" t="s">
        <v>139</v>
      </c>
      <c r="F176" t="s">
        <v>168</v>
      </c>
      <c r="G176"/>
      <c r="H176"/>
      <c r="I176"/>
      <c r="J176"/>
      <c r="K176" s="58" t="s">
        <v>83</v>
      </c>
      <c r="L176" s="124">
        <f>'男子DB'!J176*100</f>
        <v>0</v>
      </c>
      <c r="M176" s="124">
        <f>'男子DB'!K176*100</f>
        <v>0</v>
      </c>
      <c r="O176" s="123">
        <f>'男子DB'!F176</f>
        <v>0</v>
      </c>
      <c r="P176" s="123">
        <f>'男子DB'!D176</f>
        <v>0</v>
      </c>
      <c r="Q176" s="123">
        <f>'男子DB'!G176</f>
        <v>0</v>
      </c>
      <c r="R176" s="74"/>
      <c r="S176" s="123">
        <f>'男子DB'!H176</f>
        <v>0</v>
      </c>
    </row>
    <row r="177" spans="1:19" ht="13.5">
      <c r="A177" s="142">
        <f>'男子DB'!A177</f>
        <v>0</v>
      </c>
      <c r="B177" s="119"/>
      <c r="C177" s="123">
        <f>'男子DB'!C177</f>
        <v>0</v>
      </c>
      <c r="D177" s="123">
        <f>'男子DB'!B177</f>
        <v>0</v>
      </c>
      <c r="E177" s="119" t="s">
        <v>139</v>
      </c>
      <c r="F177" t="s">
        <v>168</v>
      </c>
      <c r="G177"/>
      <c r="H177"/>
      <c r="I177"/>
      <c r="J177"/>
      <c r="K177" s="58" t="s">
        <v>83</v>
      </c>
      <c r="L177" s="124">
        <f>'男子DB'!J177*100</f>
        <v>0</v>
      </c>
      <c r="M177" s="124">
        <f>'男子DB'!K177*100</f>
        <v>0</v>
      </c>
      <c r="O177" s="123">
        <f>'男子DB'!F177</f>
        <v>0</v>
      </c>
      <c r="P177" s="123">
        <f>'男子DB'!D177</f>
        <v>0</v>
      </c>
      <c r="Q177" s="123">
        <f>'男子DB'!G177</f>
        <v>0</v>
      </c>
      <c r="R177" s="74"/>
      <c r="S177" s="123">
        <f>'男子DB'!H177</f>
        <v>0</v>
      </c>
    </row>
    <row r="178" spans="1:19" ht="13.5">
      <c r="A178" s="142">
        <f>'男子DB'!A178</f>
        <v>0</v>
      </c>
      <c r="B178" s="119"/>
      <c r="C178" s="123">
        <f>'男子DB'!C178</f>
        <v>0</v>
      </c>
      <c r="D178" s="123">
        <f>'男子DB'!B178</f>
        <v>0</v>
      </c>
      <c r="E178" s="119" t="s">
        <v>139</v>
      </c>
      <c r="F178" t="s">
        <v>168</v>
      </c>
      <c r="G178"/>
      <c r="H178"/>
      <c r="I178"/>
      <c r="J178"/>
      <c r="K178" s="58" t="s">
        <v>83</v>
      </c>
      <c r="L178" s="124">
        <f>'男子DB'!J178*100</f>
        <v>0</v>
      </c>
      <c r="M178" s="124">
        <f>'男子DB'!K178*100</f>
        <v>0</v>
      </c>
      <c r="O178" s="123">
        <f>'男子DB'!F178</f>
        <v>0</v>
      </c>
      <c r="P178" s="123">
        <f>'男子DB'!D178</f>
        <v>0</v>
      </c>
      <c r="Q178" s="123">
        <f>'男子DB'!G178</f>
        <v>0</v>
      </c>
      <c r="R178" s="74"/>
      <c r="S178" s="123">
        <f>'男子DB'!H178</f>
        <v>0</v>
      </c>
    </row>
    <row r="179" spans="1:19" ht="13.5">
      <c r="A179" s="142">
        <f>'男子DB'!A179</f>
        <v>0</v>
      </c>
      <c r="B179" s="119"/>
      <c r="C179" s="123">
        <f>'男子DB'!C179</f>
        <v>0</v>
      </c>
      <c r="D179" s="123">
        <f>'男子DB'!B179</f>
        <v>0</v>
      </c>
      <c r="E179" s="119" t="s">
        <v>139</v>
      </c>
      <c r="F179" t="s">
        <v>168</v>
      </c>
      <c r="G179"/>
      <c r="H179"/>
      <c r="I179"/>
      <c r="J179"/>
      <c r="K179" s="58" t="s">
        <v>83</v>
      </c>
      <c r="L179" s="124">
        <f>'男子DB'!J179*100</f>
        <v>0</v>
      </c>
      <c r="M179" s="124">
        <f>'男子DB'!K179*100</f>
        <v>0</v>
      </c>
      <c r="O179" s="123">
        <f>'男子DB'!F179</f>
        <v>0</v>
      </c>
      <c r="P179" s="123">
        <f>'男子DB'!D179</f>
        <v>0</v>
      </c>
      <c r="Q179" s="123">
        <f>'男子DB'!G179</f>
        <v>0</v>
      </c>
      <c r="R179" s="74"/>
      <c r="S179" s="123">
        <f>'男子DB'!H179</f>
        <v>0</v>
      </c>
    </row>
    <row r="180" spans="1:19" ht="13.5">
      <c r="A180" s="142">
        <f>'男子DB'!A180</f>
        <v>0</v>
      </c>
      <c r="B180" s="119"/>
      <c r="C180" s="123">
        <f>'男子DB'!C180</f>
        <v>0</v>
      </c>
      <c r="D180" s="123">
        <f>'男子DB'!B180</f>
        <v>0</v>
      </c>
      <c r="E180" s="119" t="s">
        <v>139</v>
      </c>
      <c r="F180" t="s">
        <v>168</v>
      </c>
      <c r="G180"/>
      <c r="H180"/>
      <c r="I180"/>
      <c r="J180"/>
      <c r="K180" s="58" t="s">
        <v>83</v>
      </c>
      <c r="L180" s="124">
        <f>'男子DB'!J180*100</f>
        <v>0</v>
      </c>
      <c r="M180" s="124">
        <f>'男子DB'!K180*100</f>
        <v>0</v>
      </c>
      <c r="O180" s="123">
        <f>'男子DB'!F180</f>
        <v>0</v>
      </c>
      <c r="P180" s="123">
        <f>'男子DB'!D180</f>
        <v>0</v>
      </c>
      <c r="Q180" s="123">
        <f>'男子DB'!G180</f>
        <v>0</v>
      </c>
      <c r="R180" s="74"/>
      <c r="S180" s="123">
        <f>'男子DB'!H180</f>
        <v>0</v>
      </c>
    </row>
    <row r="181" spans="1:19" ht="13.5">
      <c r="A181" s="142">
        <f>'男子DB'!A181</f>
        <v>0</v>
      </c>
      <c r="B181" s="119"/>
      <c r="C181" s="123">
        <f>'男子DB'!C181</f>
        <v>0</v>
      </c>
      <c r="D181" s="123">
        <f>'男子DB'!B181</f>
        <v>0</v>
      </c>
      <c r="E181" s="119" t="s">
        <v>139</v>
      </c>
      <c r="F181" t="s">
        <v>168</v>
      </c>
      <c r="G181"/>
      <c r="H181"/>
      <c r="I181"/>
      <c r="J181"/>
      <c r="K181" s="58" t="s">
        <v>83</v>
      </c>
      <c r="L181" s="124">
        <f>'男子DB'!J181*100</f>
        <v>0</v>
      </c>
      <c r="M181" s="124">
        <f>'男子DB'!K181*100</f>
        <v>0</v>
      </c>
      <c r="O181" s="123">
        <f>'男子DB'!F181</f>
        <v>0</v>
      </c>
      <c r="P181" s="123">
        <f>'男子DB'!D181</f>
        <v>0</v>
      </c>
      <c r="Q181" s="123">
        <f>'男子DB'!G181</f>
        <v>0</v>
      </c>
      <c r="R181" s="74"/>
      <c r="S181" s="123">
        <f>'男子DB'!H181</f>
        <v>0</v>
      </c>
    </row>
    <row r="182" spans="1:19" ht="13.5">
      <c r="A182" s="142">
        <f>'男子DB'!A182</f>
        <v>0</v>
      </c>
      <c r="B182" s="119"/>
      <c r="C182" s="123">
        <f>'男子DB'!C182</f>
        <v>0</v>
      </c>
      <c r="D182" s="123">
        <f>'男子DB'!B182</f>
        <v>0</v>
      </c>
      <c r="E182" s="119" t="s">
        <v>139</v>
      </c>
      <c r="F182" t="s">
        <v>168</v>
      </c>
      <c r="G182"/>
      <c r="H182"/>
      <c r="I182"/>
      <c r="J182"/>
      <c r="K182" s="58" t="s">
        <v>83</v>
      </c>
      <c r="L182" s="124">
        <f>'男子DB'!J182*100</f>
        <v>0</v>
      </c>
      <c r="M182" s="124">
        <f>'男子DB'!K182*100</f>
        <v>0</v>
      </c>
      <c r="O182" s="123">
        <f>'男子DB'!F182</f>
        <v>0</v>
      </c>
      <c r="P182" s="123">
        <f>'男子DB'!D182</f>
        <v>0</v>
      </c>
      <c r="Q182" s="123">
        <f>'男子DB'!G182</f>
        <v>0</v>
      </c>
      <c r="R182" s="74"/>
      <c r="S182" s="123">
        <f>'男子DB'!H182</f>
        <v>0</v>
      </c>
    </row>
    <row r="183" spans="1:19" ht="13.5">
      <c r="A183" s="142">
        <f>'男子DB'!A183</f>
        <v>0</v>
      </c>
      <c r="B183" s="119"/>
      <c r="C183" s="123">
        <f>'男子DB'!C183</f>
        <v>0</v>
      </c>
      <c r="D183" s="123">
        <f>'男子DB'!B183</f>
        <v>0</v>
      </c>
      <c r="E183" s="119" t="s">
        <v>139</v>
      </c>
      <c r="F183" t="s">
        <v>168</v>
      </c>
      <c r="G183"/>
      <c r="H183"/>
      <c r="I183"/>
      <c r="J183"/>
      <c r="K183" s="58" t="s">
        <v>83</v>
      </c>
      <c r="L183" s="124"/>
      <c r="M183" s="124"/>
      <c r="O183" s="123">
        <f>'男子DB'!F183</f>
        <v>0</v>
      </c>
      <c r="P183" s="123">
        <f>'男子DB'!D183</f>
        <v>0</v>
      </c>
      <c r="Q183" s="123">
        <f>'男子DB'!G183</f>
        <v>0</v>
      </c>
      <c r="R183" s="74"/>
      <c r="S183" s="123">
        <f>'男子DB'!H183</f>
        <v>0</v>
      </c>
    </row>
    <row r="184" spans="1:19" ht="13.5">
      <c r="A184" s="142">
        <f>'男子DB'!A184</f>
        <v>0</v>
      </c>
      <c r="B184" s="119"/>
      <c r="C184" s="123">
        <f>'男子DB'!C184</f>
        <v>0</v>
      </c>
      <c r="D184" s="123">
        <f>'男子DB'!B184</f>
        <v>0</v>
      </c>
      <c r="E184" s="119" t="s">
        <v>139</v>
      </c>
      <c r="F184" t="s">
        <v>168</v>
      </c>
      <c r="G184"/>
      <c r="H184"/>
      <c r="I184"/>
      <c r="J184"/>
      <c r="K184" s="58" t="s">
        <v>83</v>
      </c>
      <c r="L184" s="124"/>
      <c r="M184" s="124"/>
      <c r="O184" s="123">
        <f>'男子DB'!F184</f>
        <v>0</v>
      </c>
      <c r="P184" s="123">
        <f>'男子DB'!D184</f>
        <v>0</v>
      </c>
      <c r="Q184" s="123">
        <f>'男子DB'!G184</f>
        <v>0</v>
      </c>
      <c r="R184" s="74"/>
      <c r="S184" s="123">
        <f>'男子DB'!H184</f>
        <v>0</v>
      </c>
    </row>
    <row r="185" spans="1:19" ht="13.5">
      <c r="A185" s="142">
        <f>'男子DB'!A185</f>
        <v>0</v>
      </c>
      <c r="B185" s="119"/>
      <c r="C185" s="123">
        <f>'男子DB'!C185</f>
        <v>0</v>
      </c>
      <c r="D185" s="123">
        <f>'男子DB'!B185</f>
        <v>0</v>
      </c>
      <c r="E185" s="119" t="s">
        <v>139</v>
      </c>
      <c r="F185" t="s">
        <v>168</v>
      </c>
      <c r="G185"/>
      <c r="H185"/>
      <c r="I185"/>
      <c r="J185"/>
      <c r="K185" s="58" t="s">
        <v>83</v>
      </c>
      <c r="L185" s="124"/>
      <c r="M185" s="124"/>
      <c r="O185" s="123">
        <f>'男子DB'!F185</f>
        <v>0</v>
      </c>
      <c r="P185" s="123">
        <f>'男子DB'!D185</f>
        <v>0</v>
      </c>
      <c r="Q185" s="123">
        <f>'男子DB'!G185</f>
        <v>0</v>
      </c>
      <c r="R185" s="74"/>
      <c r="S185" s="123">
        <f>'男子DB'!H185</f>
        <v>0</v>
      </c>
    </row>
    <row r="186" spans="1:19" ht="13.5">
      <c r="A186" s="142">
        <f>'男子DB'!A186</f>
        <v>0</v>
      </c>
      <c r="B186" s="119"/>
      <c r="C186" s="123">
        <f>'男子DB'!C186</f>
        <v>0</v>
      </c>
      <c r="D186" s="123">
        <f>'男子DB'!B186</f>
        <v>0</v>
      </c>
      <c r="E186" s="119" t="s">
        <v>139</v>
      </c>
      <c r="F186" t="s">
        <v>168</v>
      </c>
      <c r="G186"/>
      <c r="H186"/>
      <c r="I186"/>
      <c r="J186"/>
      <c r="K186" s="58" t="s">
        <v>83</v>
      </c>
      <c r="L186" s="124"/>
      <c r="M186" s="124"/>
      <c r="O186" s="123">
        <f>'男子DB'!F186</f>
        <v>0</v>
      </c>
      <c r="P186" s="123">
        <f>'男子DB'!D186</f>
        <v>0</v>
      </c>
      <c r="Q186" s="123">
        <f>'男子DB'!G186</f>
        <v>0</v>
      </c>
      <c r="R186" s="74"/>
      <c r="S186" s="123">
        <f>'男子DB'!H186</f>
        <v>0</v>
      </c>
    </row>
    <row r="187" spans="1:19" ht="13.5">
      <c r="A187" s="142">
        <f>'男子DB'!A187</f>
        <v>0</v>
      </c>
      <c r="B187" s="119"/>
      <c r="C187" s="123">
        <f>'男子DB'!C187</f>
        <v>0</v>
      </c>
      <c r="D187" s="123">
        <f>'男子DB'!B187</f>
        <v>0</v>
      </c>
      <c r="E187" s="119" t="s">
        <v>139</v>
      </c>
      <c r="F187" t="s">
        <v>168</v>
      </c>
      <c r="G187"/>
      <c r="H187"/>
      <c r="I187"/>
      <c r="J187"/>
      <c r="K187" s="58" t="s">
        <v>83</v>
      </c>
      <c r="L187" s="124"/>
      <c r="M187" s="124"/>
      <c r="O187" s="123">
        <f>'男子DB'!F187</f>
        <v>0</v>
      </c>
      <c r="P187" s="123">
        <f>'男子DB'!D187</f>
        <v>0</v>
      </c>
      <c r="Q187" s="123">
        <f>'男子DB'!G187</f>
        <v>0</v>
      </c>
      <c r="R187" s="74"/>
      <c r="S187" s="123">
        <f>'男子DB'!H187</f>
        <v>0</v>
      </c>
    </row>
    <row r="188" spans="1:19" ht="13.5">
      <c r="A188" s="142">
        <f>'男子DB'!A188</f>
        <v>0</v>
      </c>
      <c r="B188" s="119"/>
      <c r="C188" s="123">
        <f>'男子DB'!C188</f>
        <v>0</v>
      </c>
      <c r="D188" s="123">
        <f>'男子DB'!B188</f>
        <v>0</v>
      </c>
      <c r="E188" s="119" t="s">
        <v>139</v>
      </c>
      <c r="F188" t="s">
        <v>168</v>
      </c>
      <c r="G188"/>
      <c r="H188"/>
      <c r="I188"/>
      <c r="J188"/>
      <c r="K188" s="58" t="s">
        <v>83</v>
      </c>
      <c r="L188" s="124"/>
      <c r="M188" s="124"/>
      <c r="O188" s="123">
        <f>'男子DB'!F188</f>
        <v>0</v>
      </c>
      <c r="P188" s="123">
        <f>'男子DB'!D188</f>
        <v>0</v>
      </c>
      <c r="Q188" s="123">
        <f>'男子DB'!G188</f>
        <v>0</v>
      </c>
      <c r="R188" s="74"/>
      <c r="S188" s="123">
        <f>'男子DB'!H188</f>
        <v>0</v>
      </c>
    </row>
    <row r="189" spans="1:19" ht="13.5">
      <c r="A189" s="142">
        <f>'男子DB'!A189</f>
        <v>0</v>
      </c>
      <c r="B189" s="119"/>
      <c r="C189" s="123">
        <f>'男子DB'!C189</f>
        <v>0</v>
      </c>
      <c r="D189" s="123">
        <f>'男子DB'!B189</f>
        <v>0</v>
      </c>
      <c r="E189" s="119" t="s">
        <v>139</v>
      </c>
      <c r="F189" t="s">
        <v>168</v>
      </c>
      <c r="G189"/>
      <c r="H189"/>
      <c r="I189"/>
      <c r="J189"/>
      <c r="K189" s="58" t="s">
        <v>83</v>
      </c>
      <c r="L189" s="124"/>
      <c r="M189" s="124"/>
      <c r="O189" s="123">
        <f>'男子DB'!F189</f>
        <v>0</v>
      </c>
      <c r="P189" s="123">
        <f>'男子DB'!D189</f>
        <v>0</v>
      </c>
      <c r="Q189" s="123">
        <f>'男子DB'!G189</f>
        <v>0</v>
      </c>
      <c r="R189" s="74"/>
      <c r="S189" s="123">
        <f>'男子DB'!H189</f>
        <v>0</v>
      </c>
    </row>
    <row r="190" spans="1:19" ht="13.5">
      <c r="A190" s="142">
        <f>'男子DB'!A190</f>
        <v>0</v>
      </c>
      <c r="B190" s="119"/>
      <c r="C190" s="123">
        <f>'男子DB'!C190</f>
        <v>0</v>
      </c>
      <c r="D190" s="123">
        <f>'男子DB'!B190</f>
        <v>0</v>
      </c>
      <c r="E190" s="119" t="s">
        <v>139</v>
      </c>
      <c r="F190" t="s">
        <v>168</v>
      </c>
      <c r="G190"/>
      <c r="H190"/>
      <c r="I190"/>
      <c r="J190"/>
      <c r="K190" s="58" t="s">
        <v>83</v>
      </c>
      <c r="L190" s="124"/>
      <c r="M190" s="124"/>
      <c r="O190" s="123">
        <f>'男子DB'!F190</f>
        <v>0</v>
      </c>
      <c r="P190" s="123">
        <f>'男子DB'!D190</f>
        <v>0</v>
      </c>
      <c r="Q190" s="123">
        <f>'男子DB'!G190</f>
        <v>0</v>
      </c>
      <c r="R190" s="74"/>
      <c r="S190" s="123">
        <f>'男子DB'!H190</f>
        <v>0</v>
      </c>
    </row>
    <row r="191" spans="1:19" ht="13.5">
      <c r="A191" s="142">
        <f>'男子DB'!A191</f>
        <v>0</v>
      </c>
      <c r="B191" s="119"/>
      <c r="C191" s="123">
        <f>'男子DB'!C191</f>
        <v>0</v>
      </c>
      <c r="D191" s="123">
        <f>'男子DB'!B191</f>
        <v>0</v>
      </c>
      <c r="E191" s="119" t="s">
        <v>139</v>
      </c>
      <c r="F191" t="s">
        <v>168</v>
      </c>
      <c r="G191"/>
      <c r="H191"/>
      <c r="I191"/>
      <c r="J191"/>
      <c r="K191" s="58" t="s">
        <v>83</v>
      </c>
      <c r="L191" s="124"/>
      <c r="M191" s="124"/>
      <c r="O191" s="123">
        <f>'男子DB'!F191</f>
        <v>0</v>
      </c>
      <c r="P191" s="123">
        <f>'男子DB'!D191</f>
        <v>0</v>
      </c>
      <c r="Q191" s="123">
        <f>'男子DB'!G191</f>
        <v>0</v>
      </c>
      <c r="R191" s="74"/>
      <c r="S191" s="123">
        <f>'男子DB'!H191</f>
        <v>0</v>
      </c>
    </row>
    <row r="192" spans="1:19" ht="13.5">
      <c r="A192" s="142">
        <f>'男子DB'!A192</f>
        <v>0</v>
      </c>
      <c r="B192" s="119"/>
      <c r="C192" s="123">
        <f>'男子DB'!C192</f>
        <v>0</v>
      </c>
      <c r="D192" s="123">
        <f>'男子DB'!B192</f>
        <v>0</v>
      </c>
      <c r="E192" s="119" t="s">
        <v>139</v>
      </c>
      <c r="F192" t="s">
        <v>168</v>
      </c>
      <c r="G192"/>
      <c r="H192"/>
      <c r="I192"/>
      <c r="J192"/>
      <c r="K192" s="58" t="s">
        <v>83</v>
      </c>
      <c r="L192" s="124"/>
      <c r="M192" s="124"/>
      <c r="O192" s="123">
        <f>'男子DB'!F192</f>
        <v>0</v>
      </c>
      <c r="P192" s="123">
        <f>'男子DB'!D192</f>
        <v>0</v>
      </c>
      <c r="Q192" s="123">
        <f>'男子DB'!G192</f>
        <v>0</v>
      </c>
      <c r="R192" s="74"/>
      <c r="S192" s="123">
        <f>'男子DB'!H192</f>
        <v>0</v>
      </c>
    </row>
    <row r="193" spans="1:19" ht="13.5">
      <c r="A193" s="142">
        <f>'男子DB'!A193</f>
        <v>0</v>
      </c>
      <c r="B193" s="119"/>
      <c r="C193" s="123">
        <f>'男子DB'!C193</f>
        <v>0</v>
      </c>
      <c r="D193" s="123">
        <f>'男子DB'!B193</f>
        <v>0</v>
      </c>
      <c r="E193" s="119" t="s">
        <v>139</v>
      </c>
      <c r="F193" t="s">
        <v>168</v>
      </c>
      <c r="G193"/>
      <c r="H193"/>
      <c r="I193"/>
      <c r="J193"/>
      <c r="K193" s="58" t="s">
        <v>83</v>
      </c>
      <c r="L193" s="124"/>
      <c r="M193" s="124"/>
      <c r="O193" s="123">
        <f>'男子DB'!F193</f>
        <v>0</v>
      </c>
      <c r="P193" s="123">
        <f>'男子DB'!D193</f>
        <v>0</v>
      </c>
      <c r="Q193" s="123">
        <f>'男子DB'!G193</f>
        <v>0</v>
      </c>
      <c r="R193" s="74"/>
      <c r="S193" s="123">
        <f>'男子DB'!H193</f>
        <v>0</v>
      </c>
    </row>
    <row r="194" spans="1:19" ht="13.5">
      <c r="A194" s="142">
        <f>'男子DB'!A194</f>
        <v>0</v>
      </c>
      <c r="B194" s="119"/>
      <c r="C194" s="123">
        <f>'男子DB'!C194</f>
        <v>0</v>
      </c>
      <c r="D194" s="123">
        <f>'男子DB'!B194</f>
        <v>0</v>
      </c>
      <c r="E194" s="119" t="s">
        <v>139</v>
      </c>
      <c r="F194" t="s">
        <v>168</v>
      </c>
      <c r="G194"/>
      <c r="H194"/>
      <c r="I194"/>
      <c r="J194"/>
      <c r="K194" s="58" t="s">
        <v>83</v>
      </c>
      <c r="L194" s="124"/>
      <c r="M194" s="124"/>
      <c r="O194" s="123">
        <f>'男子DB'!F194</f>
        <v>0</v>
      </c>
      <c r="P194" s="123">
        <f>'男子DB'!D194</f>
        <v>0</v>
      </c>
      <c r="Q194" s="123">
        <f>'男子DB'!G194</f>
        <v>0</v>
      </c>
      <c r="R194" s="74"/>
      <c r="S194" s="123">
        <f>'男子DB'!H194</f>
        <v>0</v>
      </c>
    </row>
    <row r="195" spans="1:19" ht="13.5">
      <c r="A195" s="142">
        <f>'男子DB'!A195</f>
        <v>0</v>
      </c>
      <c r="B195" s="119"/>
      <c r="C195" s="123">
        <f>'男子DB'!C195</f>
        <v>0</v>
      </c>
      <c r="D195" s="123">
        <f>'男子DB'!B195</f>
        <v>0</v>
      </c>
      <c r="E195" s="119" t="s">
        <v>139</v>
      </c>
      <c r="F195" t="s">
        <v>168</v>
      </c>
      <c r="G195"/>
      <c r="H195"/>
      <c r="I195"/>
      <c r="J195"/>
      <c r="K195" s="58" t="s">
        <v>83</v>
      </c>
      <c r="L195" s="124"/>
      <c r="M195" s="124"/>
      <c r="O195" s="123">
        <f>'男子DB'!F195</f>
        <v>0</v>
      </c>
      <c r="P195" s="123">
        <f>'男子DB'!D195</f>
        <v>0</v>
      </c>
      <c r="Q195" s="123">
        <f>'男子DB'!G195</f>
        <v>0</v>
      </c>
      <c r="R195" s="74"/>
      <c r="S195" s="123">
        <f>'男子DB'!H195</f>
        <v>0</v>
      </c>
    </row>
    <row r="196" spans="1:19" ht="13.5">
      <c r="A196" s="142">
        <f>'男子DB'!A196</f>
        <v>0</v>
      </c>
      <c r="B196" s="119"/>
      <c r="C196" s="123">
        <f>'男子DB'!C196</f>
        <v>0</v>
      </c>
      <c r="D196" s="123">
        <f>'男子DB'!B196</f>
        <v>0</v>
      </c>
      <c r="E196" s="119" t="s">
        <v>139</v>
      </c>
      <c r="F196" t="s">
        <v>168</v>
      </c>
      <c r="G196"/>
      <c r="H196"/>
      <c r="I196"/>
      <c r="J196"/>
      <c r="K196" s="58" t="s">
        <v>83</v>
      </c>
      <c r="L196" s="124"/>
      <c r="M196" s="124"/>
      <c r="O196" s="123">
        <f>'男子DB'!F196</f>
        <v>0</v>
      </c>
      <c r="P196" s="123">
        <f>'男子DB'!D196</f>
        <v>0</v>
      </c>
      <c r="Q196" s="123">
        <f>'男子DB'!G196</f>
        <v>0</v>
      </c>
      <c r="R196" s="74"/>
      <c r="S196" s="123">
        <f>'男子DB'!H196</f>
        <v>0</v>
      </c>
    </row>
    <row r="197" spans="1:19" ht="13.5">
      <c r="A197" s="142">
        <f>'男子DB'!A197</f>
        <v>0</v>
      </c>
      <c r="B197" s="119"/>
      <c r="C197" s="123">
        <f>'男子DB'!C197</f>
        <v>0</v>
      </c>
      <c r="D197" s="123">
        <f>'男子DB'!B197</f>
        <v>0</v>
      </c>
      <c r="E197" s="119" t="s">
        <v>139</v>
      </c>
      <c r="F197" t="s">
        <v>168</v>
      </c>
      <c r="G197"/>
      <c r="H197"/>
      <c r="I197"/>
      <c r="J197"/>
      <c r="K197" s="58" t="s">
        <v>83</v>
      </c>
      <c r="L197" s="124"/>
      <c r="M197" s="124"/>
      <c r="O197" s="123">
        <f>'男子DB'!F197</f>
        <v>0</v>
      </c>
      <c r="P197" s="123">
        <f>'男子DB'!D197</f>
        <v>0</v>
      </c>
      <c r="Q197" s="123">
        <f>'男子DB'!G197</f>
        <v>0</v>
      </c>
      <c r="R197" s="74"/>
      <c r="S197" s="123">
        <f>'男子DB'!H197</f>
        <v>0</v>
      </c>
    </row>
    <row r="198" spans="1:19" ht="13.5">
      <c r="A198" s="142">
        <f>'男子DB'!A198</f>
        <v>0</v>
      </c>
      <c r="B198" s="119"/>
      <c r="C198" s="123">
        <f>'男子DB'!C198</f>
        <v>0</v>
      </c>
      <c r="D198" s="123">
        <f>'男子DB'!B198</f>
        <v>0</v>
      </c>
      <c r="E198" s="119" t="s">
        <v>139</v>
      </c>
      <c r="F198" t="s">
        <v>168</v>
      </c>
      <c r="G198"/>
      <c r="H198"/>
      <c r="I198"/>
      <c r="J198"/>
      <c r="K198" s="58" t="s">
        <v>83</v>
      </c>
      <c r="L198" s="124"/>
      <c r="M198" s="124"/>
      <c r="O198" s="123">
        <f>'男子DB'!F198</f>
        <v>0</v>
      </c>
      <c r="P198" s="123">
        <f>'男子DB'!D198</f>
        <v>0</v>
      </c>
      <c r="Q198" s="123">
        <f>'男子DB'!G198</f>
        <v>0</v>
      </c>
      <c r="R198" s="74"/>
      <c r="S198" s="123">
        <f>'男子DB'!H198</f>
        <v>0</v>
      </c>
    </row>
    <row r="199" spans="1:19" ht="13.5">
      <c r="A199" s="142">
        <f>'男子DB'!A199</f>
        <v>0</v>
      </c>
      <c r="B199" s="119"/>
      <c r="C199" s="123">
        <f>'男子DB'!C199</f>
        <v>0</v>
      </c>
      <c r="D199" s="123">
        <f>'男子DB'!B199</f>
        <v>0</v>
      </c>
      <c r="E199" s="119" t="s">
        <v>139</v>
      </c>
      <c r="F199" t="s">
        <v>168</v>
      </c>
      <c r="G199"/>
      <c r="H199"/>
      <c r="I199"/>
      <c r="J199"/>
      <c r="K199" s="58" t="s">
        <v>83</v>
      </c>
      <c r="L199" s="124"/>
      <c r="M199" s="124"/>
      <c r="O199" s="123">
        <f>'男子DB'!F199</f>
        <v>0</v>
      </c>
      <c r="P199" s="123">
        <f>'男子DB'!D199</f>
        <v>0</v>
      </c>
      <c r="Q199" s="123">
        <f>'男子DB'!G199</f>
        <v>0</v>
      </c>
      <c r="R199" s="74"/>
      <c r="S199" s="123">
        <f>'男子DB'!H199</f>
        <v>0</v>
      </c>
    </row>
    <row r="200" spans="1:19" ht="13.5">
      <c r="A200" s="142">
        <f>'男子DB'!A200</f>
        <v>0</v>
      </c>
      <c r="B200" s="119"/>
      <c r="C200" s="123">
        <f>'男子DB'!C200</f>
        <v>0</v>
      </c>
      <c r="D200" s="123">
        <f>'男子DB'!B200</f>
        <v>0</v>
      </c>
      <c r="E200" s="119" t="s">
        <v>139</v>
      </c>
      <c r="F200" t="s">
        <v>168</v>
      </c>
      <c r="G200"/>
      <c r="H200"/>
      <c r="I200"/>
      <c r="J200"/>
      <c r="K200" s="58" t="s">
        <v>83</v>
      </c>
      <c r="L200" s="124"/>
      <c r="M200" s="124"/>
      <c r="O200" s="123">
        <f>'男子DB'!F200</f>
        <v>0</v>
      </c>
      <c r="P200" s="123">
        <f>'男子DB'!D200</f>
        <v>0</v>
      </c>
      <c r="Q200" s="123">
        <f>'男子DB'!G200</f>
        <v>0</v>
      </c>
      <c r="R200" s="74"/>
      <c r="S200" s="123">
        <f>'男子DB'!H200</f>
        <v>0</v>
      </c>
    </row>
    <row r="201" spans="1:19" ht="13.5">
      <c r="A201" s="142">
        <f>'男子DB'!A201</f>
        <v>0</v>
      </c>
      <c r="B201" s="119"/>
      <c r="C201" s="123">
        <f>'男子DB'!C201</f>
        <v>0</v>
      </c>
      <c r="D201" s="123">
        <f>'男子DB'!B201</f>
        <v>0</v>
      </c>
      <c r="E201" s="119" t="s">
        <v>139</v>
      </c>
      <c r="F201" t="s">
        <v>168</v>
      </c>
      <c r="G201"/>
      <c r="H201"/>
      <c r="I201"/>
      <c r="J201"/>
      <c r="K201" s="58" t="s">
        <v>83</v>
      </c>
      <c r="L201" s="124"/>
      <c r="M201" s="124"/>
      <c r="O201" s="123">
        <f>'男子DB'!F201</f>
        <v>0</v>
      </c>
      <c r="P201" s="123">
        <f>'男子DB'!D201</f>
        <v>0</v>
      </c>
      <c r="Q201" s="123">
        <f>'男子DB'!G201</f>
        <v>0</v>
      </c>
      <c r="R201" s="74"/>
      <c r="S201" s="123">
        <f>'男子DB'!H201</f>
        <v>0</v>
      </c>
    </row>
    <row r="202" spans="1:19" ht="13.5">
      <c r="A202" s="142">
        <f>'男子DB'!A202</f>
        <v>0</v>
      </c>
      <c r="B202" s="119"/>
      <c r="C202" s="123">
        <f>'男子DB'!C202</f>
        <v>0</v>
      </c>
      <c r="D202" s="123">
        <f>'男子DB'!B202</f>
        <v>0</v>
      </c>
      <c r="E202" s="119" t="s">
        <v>139</v>
      </c>
      <c r="F202" t="s">
        <v>168</v>
      </c>
      <c r="G202"/>
      <c r="H202"/>
      <c r="I202"/>
      <c r="J202"/>
      <c r="K202" s="58" t="s">
        <v>83</v>
      </c>
      <c r="L202" s="124"/>
      <c r="M202" s="124"/>
      <c r="O202" s="123">
        <f>'男子DB'!F202</f>
        <v>0</v>
      </c>
      <c r="P202" s="123">
        <f>'男子DB'!D202</f>
        <v>0</v>
      </c>
      <c r="Q202" s="123">
        <f>'男子DB'!G202</f>
        <v>0</v>
      </c>
      <c r="R202" s="74"/>
      <c r="S202" s="123">
        <f>'男子DB'!H202</f>
        <v>0</v>
      </c>
    </row>
    <row r="203" spans="1:19" ht="13.5">
      <c r="A203" s="142">
        <f>'男子DB'!A203</f>
        <v>0</v>
      </c>
      <c r="B203" s="119"/>
      <c r="C203" s="123">
        <f>'男子DB'!C203</f>
        <v>0</v>
      </c>
      <c r="D203" s="123">
        <f>'男子DB'!B203</f>
        <v>0</v>
      </c>
      <c r="E203" s="119" t="s">
        <v>139</v>
      </c>
      <c r="F203" t="s">
        <v>168</v>
      </c>
      <c r="G203"/>
      <c r="H203"/>
      <c r="I203"/>
      <c r="J203"/>
      <c r="K203" s="58" t="s">
        <v>83</v>
      </c>
      <c r="L203" s="124"/>
      <c r="M203" s="124"/>
      <c r="O203" s="123">
        <f>'男子DB'!F203</f>
        <v>0</v>
      </c>
      <c r="P203" s="123">
        <f>'男子DB'!D203</f>
        <v>0</v>
      </c>
      <c r="Q203" s="123">
        <f>'男子DB'!G203</f>
        <v>0</v>
      </c>
      <c r="R203" s="74"/>
      <c r="S203" s="123">
        <f>'男子DB'!H203</f>
        <v>0</v>
      </c>
    </row>
    <row r="204" spans="1:19" ht="13.5">
      <c r="A204" s="142">
        <f>'男子DB'!A204</f>
        <v>0</v>
      </c>
      <c r="B204" s="119"/>
      <c r="C204" s="123">
        <f>'男子DB'!C204</f>
        <v>0</v>
      </c>
      <c r="D204" s="123">
        <f>'男子DB'!B204</f>
        <v>0</v>
      </c>
      <c r="E204" s="119" t="s">
        <v>139</v>
      </c>
      <c r="F204" t="s">
        <v>168</v>
      </c>
      <c r="G204"/>
      <c r="H204"/>
      <c r="I204"/>
      <c r="J204"/>
      <c r="K204" s="58" t="s">
        <v>83</v>
      </c>
      <c r="L204" s="124"/>
      <c r="M204" s="124"/>
      <c r="O204" s="123">
        <f>'男子DB'!F204</f>
        <v>0</v>
      </c>
      <c r="P204" s="123">
        <f>'男子DB'!D204</f>
        <v>0</v>
      </c>
      <c r="Q204" s="123">
        <f>'男子DB'!G204</f>
        <v>0</v>
      </c>
      <c r="R204" s="74"/>
      <c r="S204" s="123">
        <f>'男子DB'!H204</f>
        <v>0</v>
      </c>
    </row>
    <row r="205" spans="1:19" ht="13.5">
      <c r="A205" s="142" t="e">
        <f>男子DB!#REF!</f>
        <v>#REF!</v>
      </c>
      <c r="B205" s="119"/>
      <c r="C205" s="123" t="e">
        <f>男子DB!#REF!</f>
        <v>#REF!</v>
      </c>
      <c r="D205" s="123" t="e">
        <f>男子DB!#REF!</f>
        <v>#REF!</v>
      </c>
      <c r="E205" s="119" t="s">
        <v>139</v>
      </c>
      <c r="F205" t="s">
        <v>168</v>
      </c>
      <c r="G205"/>
      <c r="H205"/>
      <c r="I205"/>
      <c r="J205"/>
      <c r="K205" s="58" t="s">
        <v>83</v>
      </c>
      <c r="L205" s="124">
        <f>'男子DB'!J205*100</f>
        <v>0</v>
      </c>
      <c r="M205" s="124">
        <f>'男子DB'!K205*100</f>
        <v>0</v>
      </c>
      <c r="O205" s="123" t="e">
        <f>男子DB!#REF!</f>
        <v>#REF!</v>
      </c>
      <c r="P205" s="123" t="e">
        <f>男子DB!#REF!</f>
        <v>#REF!</v>
      </c>
      <c r="Q205" s="123" t="e">
        <f>男子DB!#REF!</f>
        <v>#REF!</v>
      </c>
      <c r="R205" s="74"/>
      <c r="S205" s="123" t="e">
        <f>男子DB!#REF!</f>
        <v>#REF!</v>
      </c>
    </row>
    <row r="206" spans="1:19" ht="13.5">
      <c r="A206" s="142" t="e">
        <f>男子DB!#REF!</f>
        <v>#REF!</v>
      </c>
      <c r="B206" s="119"/>
      <c r="C206" s="123" t="e">
        <f>男子DB!#REF!</f>
        <v>#REF!</v>
      </c>
      <c r="D206" s="123" t="e">
        <f>男子DB!#REF!</f>
        <v>#REF!</v>
      </c>
      <c r="E206" s="119" t="s">
        <v>139</v>
      </c>
      <c r="F206" t="s">
        <v>168</v>
      </c>
      <c r="G206"/>
      <c r="H206"/>
      <c r="I206"/>
      <c r="J206"/>
      <c r="K206" s="58" t="s">
        <v>83</v>
      </c>
      <c r="L206" s="124" t="e">
        <f>男子DB!#REF!*100</f>
        <v>#REF!</v>
      </c>
      <c r="M206" s="124" t="e">
        <f>男子DB!#REF!*100</f>
        <v>#REF!</v>
      </c>
      <c r="O206" s="123" t="e">
        <f>男子DB!#REF!</f>
        <v>#REF!</v>
      </c>
      <c r="P206" s="123" t="e">
        <f>男子DB!#REF!</f>
        <v>#REF!</v>
      </c>
      <c r="Q206" s="123" t="e">
        <f>男子DB!#REF!</f>
        <v>#REF!</v>
      </c>
      <c r="R206" s="74"/>
      <c r="S206" s="123" t="e">
        <f>男子DB!#REF!</f>
        <v>#REF!</v>
      </c>
    </row>
    <row r="207" spans="1:19" ht="13.5">
      <c r="A207" s="142" t="e">
        <f>男子DB!#REF!</f>
        <v>#REF!</v>
      </c>
      <c r="B207" s="119"/>
      <c r="C207" s="123" t="e">
        <f>男子DB!#REF!</f>
        <v>#REF!</v>
      </c>
      <c r="D207" s="123" t="e">
        <f>男子DB!#REF!</f>
        <v>#REF!</v>
      </c>
      <c r="E207" s="119" t="s">
        <v>139</v>
      </c>
      <c r="F207" t="s">
        <v>168</v>
      </c>
      <c r="G207"/>
      <c r="H207"/>
      <c r="I207"/>
      <c r="J207"/>
      <c r="K207" s="58" t="s">
        <v>83</v>
      </c>
      <c r="L207" s="124"/>
      <c r="M207" s="124"/>
      <c r="O207" s="123" t="e">
        <f>男子DB!#REF!</f>
        <v>#REF!</v>
      </c>
      <c r="P207" s="123" t="e">
        <f>男子DB!#REF!</f>
        <v>#REF!</v>
      </c>
      <c r="Q207" s="123" t="e">
        <f>男子DB!#REF!</f>
        <v>#REF!</v>
      </c>
      <c r="R207" s="74"/>
      <c r="S207" s="123" t="e">
        <f>男子DB!#REF!</f>
        <v>#REF!</v>
      </c>
    </row>
    <row r="208" spans="1:19" ht="13.5">
      <c r="A208" s="142" t="e">
        <f>男子DB!#REF!</f>
        <v>#REF!</v>
      </c>
      <c r="B208" s="119"/>
      <c r="C208" s="123" t="e">
        <f>男子DB!#REF!</f>
        <v>#REF!</v>
      </c>
      <c r="D208" s="123" t="e">
        <f>男子DB!#REF!</f>
        <v>#REF!</v>
      </c>
      <c r="E208" s="119" t="s">
        <v>139</v>
      </c>
      <c r="F208" t="s">
        <v>168</v>
      </c>
      <c r="G208"/>
      <c r="H208"/>
      <c r="I208"/>
      <c r="J208"/>
      <c r="K208" s="58" t="s">
        <v>83</v>
      </c>
      <c r="L208" s="124" t="e">
        <f>男子DB!#REF!*100</f>
        <v>#REF!</v>
      </c>
      <c r="M208" s="124" t="e">
        <f>男子DB!#REF!*100</f>
        <v>#REF!</v>
      </c>
      <c r="O208" s="123" t="e">
        <f>男子DB!#REF!</f>
        <v>#REF!</v>
      </c>
      <c r="P208" s="123" t="e">
        <f>男子DB!#REF!</f>
        <v>#REF!</v>
      </c>
      <c r="Q208" s="123" t="e">
        <f>男子DB!#REF!</f>
        <v>#REF!</v>
      </c>
      <c r="R208" s="74"/>
      <c r="S208" s="123" t="e">
        <f>男子DB!#REF!</f>
        <v>#REF!</v>
      </c>
    </row>
    <row r="209" spans="1:19" ht="13.5">
      <c r="A209" s="142" t="e">
        <f>男子DB!#REF!</f>
        <v>#REF!</v>
      </c>
      <c r="B209" s="119"/>
      <c r="C209" s="123" t="e">
        <f>男子DB!#REF!</f>
        <v>#REF!</v>
      </c>
      <c r="D209" s="123" t="e">
        <f>男子DB!#REF!</f>
        <v>#REF!</v>
      </c>
      <c r="E209" s="119" t="s">
        <v>139</v>
      </c>
      <c r="F209" t="s">
        <v>168</v>
      </c>
      <c r="G209"/>
      <c r="H209"/>
      <c r="I209"/>
      <c r="J209"/>
      <c r="K209" s="58" t="s">
        <v>83</v>
      </c>
      <c r="L209" s="124" t="e">
        <f>男子DB!#REF!*100</f>
        <v>#REF!</v>
      </c>
      <c r="M209" s="124" t="e">
        <f>男子DB!#REF!*100</f>
        <v>#REF!</v>
      </c>
      <c r="O209" s="123" t="e">
        <f>男子DB!#REF!</f>
        <v>#REF!</v>
      </c>
      <c r="P209" s="123" t="e">
        <f>男子DB!#REF!</f>
        <v>#REF!</v>
      </c>
      <c r="Q209" s="123" t="e">
        <f>男子DB!#REF!</f>
        <v>#REF!</v>
      </c>
      <c r="R209" s="74"/>
      <c r="S209" s="123" t="e">
        <f>男子DB!#REF!</f>
        <v>#REF!</v>
      </c>
    </row>
    <row r="210" spans="1:19" ht="13.5">
      <c r="A210" s="142" t="e">
        <f>男子DB!#REF!</f>
        <v>#REF!</v>
      </c>
      <c r="B210" s="119"/>
      <c r="C210" s="123" t="e">
        <f>男子DB!#REF!</f>
        <v>#REF!</v>
      </c>
      <c r="D210" s="123" t="e">
        <f>男子DB!#REF!</f>
        <v>#REF!</v>
      </c>
      <c r="E210" s="119" t="s">
        <v>139</v>
      </c>
      <c r="F210" t="s">
        <v>168</v>
      </c>
      <c r="G210"/>
      <c r="H210"/>
      <c r="I210"/>
      <c r="J210"/>
      <c r="K210" s="58" t="s">
        <v>83</v>
      </c>
      <c r="L210" s="124" t="e">
        <f>男子DB!#REF!*100</f>
        <v>#REF!</v>
      </c>
      <c r="M210" s="124"/>
      <c r="O210" s="123" t="e">
        <f>男子DB!#REF!</f>
        <v>#REF!</v>
      </c>
      <c r="P210" s="123" t="e">
        <f>男子DB!#REF!</f>
        <v>#REF!</v>
      </c>
      <c r="Q210" s="123" t="e">
        <f>男子DB!#REF!</f>
        <v>#REF!</v>
      </c>
      <c r="R210" s="74"/>
      <c r="S210" s="123" t="e">
        <f>男子DB!#REF!</f>
        <v>#REF!</v>
      </c>
    </row>
    <row r="211" spans="1:19" ht="13.5">
      <c r="A211" s="142" t="e">
        <f>男子DB!#REF!</f>
        <v>#REF!</v>
      </c>
      <c r="B211" s="119"/>
      <c r="C211" s="123" t="e">
        <f>男子DB!#REF!</f>
        <v>#REF!</v>
      </c>
      <c r="D211" s="123" t="e">
        <f>男子DB!#REF!</f>
        <v>#REF!</v>
      </c>
      <c r="E211" s="119" t="s">
        <v>139</v>
      </c>
      <c r="F211" t="s">
        <v>168</v>
      </c>
      <c r="G211"/>
      <c r="H211"/>
      <c r="I211"/>
      <c r="J211"/>
      <c r="K211" s="58" t="s">
        <v>83</v>
      </c>
      <c r="L211" s="124" t="e">
        <f>男子DB!#REF!*100</f>
        <v>#REF!</v>
      </c>
      <c r="M211" s="124" t="e">
        <f>男子DB!#REF!*100</f>
        <v>#REF!</v>
      </c>
      <c r="O211" s="123" t="e">
        <f>男子DB!#REF!</f>
        <v>#REF!</v>
      </c>
      <c r="P211" s="123" t="e">
        <f>男子DB!#REF!</f>
        <v>#REF!</v>
      </c>
      <c r="Q211" s="123" t="e">
        <f>男子DB!#REF!</f>
        <v>#REF!</v>
      </c>
      <c r="R211" s="74"/>
      <c r="S211" s="123" t="e">
        <f>男子DB!#REF!</f>
        <v>#REF!</v>
      </c>
    </row>
    <row r="212" spans="1:19" ht="13.5">
      <c r="A212" s="142" t="e">
        <f>男子DB!#REF!</f>
        <v>#REF!</v>
      </c>
      <c r="B212" s="119"/>
      <c r="C212" s="123" t="e">
        <f>男子DB!#REF!</f>
        <v>#REF!</v>
      </c>
      <c r="D212" s="123" t="e">
        <f>男子DB!#REF!</f>
        <v>#REF!</v>
      </c>
      <c r="E212" s="119" t="s">
        <v>139</v>
      </c>
      <c r="F212" t="s">
        <v>168</v>
      </c>
      <c r="G212"/>
      <c r="H212"/>
      <c r="I212"/>
      <c r="J212"/>
      <c r="K212" s="58" t="s">
        <v>83</v>
      </c>
      <c r="L212" s="124" t="e">
        <f>男子DB!#REF!*100</f>
        <v>#REF!</v>
      </c>
      <c r="M212" s="124" t="e">
        <f>男子DB!#REF!*100</f>
        <v>#REF!</v>
      </c>
      <c r="O212" s="123" t="e">
        <f>男子DB!#REF!</f>
        <v>#REF!</v>
      </c>
      <c r="P212" s="123" t="e">
        <f>男子DB!#REF!</f>
        <v>#REF!</v>
      </c>
      <c r="Q212" s="123" t="e">
        <f>男子DB!#REF!</f>
        <v>#REF!</v>
      </c>
      <c r="R212" s="74"/>
      <c r="S212" s="123" t="e">
        <f>男子DB!#REF!</f>
        <v>#REF!</v>
      </c>
    </row>
    <row r="213" spans="1:19" ht="13.5">
      <c r="A213" s="142" t="e">
        <f>男子DB!#REF!</f>
        <v>#REF!</v>
      </c>
      <c r="B213" s="119"/>
      <c r="C213" s="123" t="e">
        <f>男子DB!#REF!</f>
        <v>#REF!</v>
      </c>
      <c r="D213" s="123" t="e">
        <f>男子DB!#REF!</f>
        <v>#REF!</v>
      </c>
      <c r="E213" s="119" t="s">
        <v>139</v>
      </c>
      <c r="F213" t="s">
        <v>168</v>
      </c>
      <c r="G213"/>
      <c r="H213"/>
      <c r="I213"/>
      <c r="J213"/>
      <c r="K213" s="58" t="s">
        <v>83</v>
      </c>
      <c r="L213" s="124" t="e">
        <f>男子DB!#REF!*100</f>
        <v>#REF!</v>
      </c>
      <c r="M213" s="124" t="e">
        <f>男子DB!#REF!*100</f>
        <v>#REF!</v>
      </c>
      <c r="O213" s="123" t="e">
        <f>男子DB!#REF!</f>
        <v>#REF!</v>
      </c>
      <c r="P213" s="123" t="e">
        <f>男子DB!#REF!</f>
        <v>#REF!</v>
      </c>
      <c r="Q213" s="123" t="e">
        <f>男子DB!#REF!</f>
        <v>#REF!</v>
      </c>
      <c r="R213" s="74"/>
      <c r="S213" s="123" t="e">
        <f>男子DB!#REF!</f>
        <v>#REF!</v>
      </c>
    </row>
    <row r="214" spans="1:19" ht="13.5">
      <c r="A214" s="142" t="e">
        <f>男子DB!#REF!</f>
        <v>#REF!</v>
      </c>
      <c r="B214" s="119"/>
      <c r="C214" s="123" t="e">
        <f>男子DB!#REF!</f>
        <v>#REF!</v>
      </c>
      <c r="D214" s="123" t="e">
        <f>男子DB!#REF!</f>
        <v>#REF!</v>
      </c>
      <c r="E214" s="119" t="s">
        <v>139</v>
      </c>
      <c r="F214" t="s">
        <v>168</v>
      </c>
      <c r="G214"/>
      <c r="H214"/>
      <c r="I214"/>
      <c r="J214"/>
      <c r="K214" s="58" t="s">
        <v>83</v>
      </c>
      <c r="L214" s="124" t="e">
        <f>男子DB!#REF!*100</f>
        <v>#REF!</v>
      </c>
      <c r="M214" s="124" t="e">
        <f>男子DB!#REF!*100</f>
        <v>#REF!</v>
      </c>
      <c r="O214" s="123" t="e">
        <f>男子DB!#REF!</f>
        <v>#REF!</v>
      </c>
      <c r="P214" s="123" t="e">
        <f>男子DB!#REF!</f>
        <v>#REF!</v>
      </c>
      <c r="Q214" s="123" t="e">
        <f>男子DB!#REF!</f>
        <v>#REF!</v>
      </c>
      <c r="R214" s="74"/>
      <c r="S214" s="123" t="e">
        <f>男子DB!#REF!</f>
        <v>#REF!</v>
      </c>
    </row>
    <row r="215" spans="1:19" ht="13.5">
      <c r="A215" s="142" t="e">
        <f>男子DB!#REF!</f>
        <v>#REF!</v>
      </c>
      <c r="B215" s="119"/>
      <c r="C215" s="123" t="e">
        <f>男子DB!#REF!</f>
        <v>#REF!</v>
      </c>
      <c r="D215" s="123" t="e">
        <f>男子DB!#REF!</f>
        <v>#REF!</v>
      </c>
      <c r="E215" s="119" t="s">
        <v>139</v>
      </c>
      <c r="F215" t="s">
        <v>168</v>
      </c>
      <c r="G215"/>
      <c r="H215"/>
      <c r="I215"/>
      <c r="J215"/>
      <c r="K215" s="58" t="s">
        <v>83</v>
      </c>
      <c r="L215" s="124" t="e">
        <f>男子DB!#REF!*100</f>
        <v>#REF!</v>
      </c>
      <c r="M215" s="124" t="e">
        <f>男子DB!#REF!*100</f>
        <v>#REF!</v>
      </c>
      <c r="O215" s="123" t="e">
        <f>男子DB!#REF!</f>
        <v>#REF!</v>
      </c>
      <c r="P215" s="123" t="e">
        <f>男子DB!#REF!</f>
        <v>#REF!</v>
      </c>
      <c r="Q215" s="123" t="e">
        <f>男子DB!#REF!</f>
        <v>#REF!</v>
      </c>
      <c r="R215" s="74"/>
      <c r="S215" s="123" t="e">
        <f>男子DB!#REF!</f>
        <v>#REF!</v>
      </c>
    </row>
    <row r="216" spans="1:19" ht="13.5">
      <c r="A216" s="142" t="e">
        <f>男子DB!#REF!</f>
        <v>#REF!</v>
      </c>
      <c r="B216" s="119"/>
      <c r="C216" s="123" t="e">
        <f>男子DB!#REF!</f>
        <v>#REF!</v>
      </c>
      <c r="D216" s="123" t="e">
        <f>男子DB!#REF!</f>
        <v>#REF!</v>
      </c>
      <c r="E216" s="119" t="s">
        <v>139</v>
      </c>
      <c r="F216" t="s">
        <v>168</v>
      </c>
      <c r="G216"/>
      <c r="H216"/>
      <c r="I216"/>
      <c r="J216"/>
      <c r="K216" s="58" t="s">
        <v>83</v>
      </c>
      <c r="L216" s="124" t="e">
        <f>男子DB!#REF!*100</f>
        <v>#REF!</v>
      </c>
      <c r="M216" s="124" t="e">
        <f>男子DB!#REF!*100</f>
        <v>#REF!</v>
      </c>
      <c r="O216" s="123" t="e">
        <f>男子DB!#REF!</f>
        <v>#REF!</v>
      </c>
      <c r="P216" s="123" t="e">
        <f>男子DB!#REF!</f>
        <v>#REF!</v>
      </c>
      <c r="Q216" s="123" t="e">
        <f>男子DB!#REF!</f>
        <v>#REF!</v>
      </c>
      <c r="R216" s="74"/>
      <c r="S216" s="123" t="e">
        <f>男子DB!#REF!</f>
        <v>#REF!</v>
      </c>
    </row>
    <row r="217" spans="1:19" ht="13.5">
      <c r="A217" s="142" t="e">
        <f>男子DB!#REF!</f>
        <v>#REF!</v>
      </c>
      <c r="B217" s="119"/>
      <c r="C217" s="123" t="e">
        <f>男子DB!#REF!</f>
        <v>#REF!</v>
      </c>
      <c r="D217" s="123" t="e">
        <f>男子DB!#REF!</f>
        <v>#REF!</v>
      </c>
      <c r="E217" s="119" t="s">
        <v>139</v>
      </c>
      <c r="F217" t="s">
        <v>168</v>
      </c>
      <c r="G217"/>
      <c r="H217"/>
      <c r="I217"/>
      <c r="J217"/>
      <c r="K217" s="58" t="s">
        <v>83</v>
      </c>
      <c r="L217" s="124"/>
      <c r="M217" s="124"/>
      <c r="O217" s="123" t="e">
        <f>男子DB!#REF!</f>
        <v>#REF!</v>
      </c>
      <c r="P217" s="123" t="e">
        <f>男子DB!#REF!</f>
        <v>#REF!</v>
      </c>
      <c r="Q217" s="123" t="e">
        <f>男子DB!#REF!</f>
        <v>#REF!</v>
      </c>
      <c r="R217" s="74"/>
      <c r="S217" s="123" t="e">
        <f>男子DB!#REF!</f>
        <v>#REF!</v>
      </c>
    </row>
    <row r="218" spans="1:19" ht="13.5">
      <c r="A218" s="142" t="e">
        <f>男子DB!#REF!</f>
        <v>#REF!</v>
      </c>
      <c r="B218" s="119"/>
      <c r="C218" s="123" t="e">
        <f>男子DB!#REF!</f>
        <v>#REF!</v>
      </c>
      <c r="D218" s="123" t="e">
        <f>男子DB!#REF!</f>
        <v>#REF!</v>
      </c>
      <c r="E218" s="119" t="s">
        <v>139</v>
      </c>
      <c r="F218" t="s">
        <v>168</v>
      </c>
      <c r="G218"/>
      <c r="H218"/>
      <c r="I218"/>
      <c r="J218"/>
      <c r="K218" s="58" t="s">
        <v>83</v>
      </c>
      <c r="L218" s="124" t="e">
        <f>男子DB!#REF!*100</f>
        <v>#REF!</v>
      </c>
      <c r="M218" s="124" t="e">
        <f>男子DB!#REF!*100</f>
        <v>#REF!</v>
      </c>
      <c r="O218" s="123" t="e">
        <f>男子DB!#REF!</f>
        <v>#REF!</v>
      </c>
      <c r="P218" s="123" t="e">
        <f>男子DB!#REF!</f>
        <v>#REF!</v>
      </c>
      <c r="Q218" s="123" t="e">
        <f>男子DB!#REF!</f>
        <v>#REF!</v>
      </c>
      <c r="R218" s="74"/>
      <c r="S218" s="123" t="e">
        <f>男子DB!#REF!</f>
        <v>#REF!</v>
      </c>
    </row>
    <row r="219" spans="1:19" s="146" customFormat="1" ht="13.5">
      <c r="A219" s="143" t="e">
        <f>男子DB!#REF!</f>
        <v>#REF!</v>
      </c>
      <c r="B219" s="144"/>
      <c r="C219" s="145" t="e">
        <f>男子DB!#REF!</f>
        <v>#REF!</v>
      </c>
      <c r="D219" s="145" t="e">
        <f>男子DB!#REF!</f>
        <v>#REF!</v>
      </c>
      <c r="E219" s="144" t="s">
        <v>139</v>
      </c>
      <c r="F219" s="146" t="s">
        <v>168</v>
      </c>
      <c r="K219" s="147" t="s">
        <v>83</v>
      </c>
      <c r="L219" s="148" t="e">
        <f>男子DB!#REF!*100</f>
        <v>#REF!</v>
      </c>
      <c r="M219" s="148" t="e">
        <f>男子DB!#REF!*100</f>
        <v>#REF!</v>
      </c>
      <c r="N219" s="147"/>
      <c r="O219" s="145" t="e">
        <f>男子DB!#REF!</f>
        <v>#REF!</v>
      </c>
      <c r="P219" s="145" t="e">
        <f>男子DB!#REF!</f>
        <v>#REF!</v>
      </c>
      <c r="Q219" s="145" t="e">
        <f>男子DB!#REF!</f>
        <v>#REF!</v>
      </c>
      <c r="R219" s="149"/>
      <c r="S219" s="145" t="e">
        <f>男子DB!#REF!</f>
        <v>#REF!</v>
      </c>
    </row>
    <row r="220" spans="1:19" ht="13.5">
      <c r="A220" s="142" t="e">
        <f>男子DB!#REF!</f>
        <v>#REF!</v>
      </c>
      <c r="B220" s="119"/>
      <c r="C220" s="123" t="e">
        <f>男子DB!#REF!</f>
        <v>#REF!</v>
      </c>
      <c r="D220" s="123" t="e">
        <f>男子DB!#REF!</f>
        <v>#REF!</v>
      </c>
      <c r="E220" s="119" t="s">
        <v>139</v>
      </c>
      <c r="F220" t="s">
        <v>168</v>
      </c>
      <c r="G220"/>
      <c r="H220"/>
      <c r="I220"/>
      <c r="J220"/>
      <c r="K220" s="58" t="s">
        <v>83</v>
      </c>
      <c r="L220" s="124"/>
      <c r="M220" s="124"/>
      <c r="O220" s="123" t="e">
        <f>男子DB!#REF!</f>
        <v>#REF!</v>
      </c>
      <c r="P220" s="123" t="e">
        <f>男子DB!#REF!</f>
        <v>#REF!</v>
      </c>
      <c r="Q220" s="123" t="e">
        <f>男子DB!#REF!</f>
        <v>#REF!</v>
      </c>
      <c r="R220" s="74"/>
      <c r="S220" s="123" t="e">
        <f>男子DB!#REF!</f>
        <v>#REF!</v>
      </c>
    </row>
    <row r="221" spans="1:19" ht="13.5">
      <c r="A221" s="142" t="e">
        <f>男子DB!#REF!</f>
        <v>#REF!</v>
      </c>
      <c r="B221" s="119"/>
      <c r="C221" s="123" t="e">
        <f>男子DB!#REF!</f>
        <v>#REF!</v>
      </c>
      <c r="D221" s="123" t="e">
        <f>男子DB!#REF!</f>
        <v>#REF!</v>
      </c>
      <c r="E221" s="119" t="s">
        <v>139</v>
      </c>
      <c r="F221" t="s">
        <v>168</v>
      </c>
      <c r="G221"/>
      <c r="H221"/>
      <c r="I221"/>
      <c r="J221"/>
      <c r="K221" s="58" t="s">
        <v>83</v>
      </c>
      <c r="L221" s="124" t="e">
        <f>男子DB!#REF!*100</f>
        <v>#REF!</v>
      </c>
      <c r="M221" s="124" t="e">
        <f>男子DB!#REF!*100</f>
        <v>#REF!</v>
      </c>
      <c r="O221" s="123" t="e">
        <f>男子DB!#REF!</f>
        <v>#REF!</v>
      </c>
      <c r="P221" s="123" t="e">
        <f>男子DB!#REF!</f>
        <v>#REF!</v>
      </c>
      <c r="Q221" s="123" t="e">
        <f>男子DB!#REF!</f>
        <v>#REF!</v>
      </c>
      <c r="R221" s="74"/>
      <c r="S221" s="123" t="e">
        <f>男子DB!#REF!</f>
        <v>#REF!</v>
      </c>
    </row>
    <row r="222" spans="1:19" ht="13.5">
      <c r="A222" s="142" t="e">
        <f>男子DB!#REF!</f>
        <v>#REF!</v>
      </c>
      <c r="B222" s="119"/>
      <c r="C222" s="123" t="e">
        <f>男子DB!#REF!</f>
        <v>#REF!</v>
      </c>
      <c r="D222" s="123" t="e">
        <f>男子DB!#REF!</f>
        <v>#REF!</v>
      </c>
      <c r="E222" s="119" t="s">
        <v>139</v>
      </c>
      <c r="F222" t="s">
        <v>168</v>
      </c>
      <c r="G222"/>
      <c r="H222"/>
      <c r="I222"/>
      <c r="J222"/>
      <c r="K222" s="58" t="s">
        <v>83</v>
      </c>
      <c r="L222" s="124" t="e">
        <f>男子DB!#REF!*100</f>
        <v>#REF!</v>
      </c>
      <c r="M222" s="124" t="e">
        <f>男子DB!#REF!*100</f>
        <v>#REF!</v>
      </c>
      <c r="O222" s="123" t="e">
        <f>男子DB!#REF!</f>
        <v>#REF!</v>
      </c>
      <c r="P222" s="123" t="e">
        <f>男子DB!#REF!</f>
        <v>#REF!</v>
      </c>
      <c r="Q222" s="123" t="e">
        <f>男子DB!#REF!</f>
        <v>#REF!</v>
      </c>
      <c r="R222" s="74"/>
      <c r="S222" s="123" t="e">
        <f>男子DB!#REF!</f>
        <v>#REF!</v>
      </c>
    </row>
    <row r="223" spans="1:19" ht="13.5">
      <c r="A223" s="142" t="e">
        <f>男子DB!#REF!</f>
        <v>#REF!</v>
      </c>
      <c r="B223" s="119"/>
      <c r="C223" s="123" t="e">
        <f>男子DB!#REF!</f>
        <v>#REF!</v>
      </c>
      <c r="D223" s="123" t="e">
        <f>男子DB!#REF!</f>
        <v>#REF!</v>
      </c>
      <c r="E223" s="119" t="s">
        <v>139</v>
      </c>
      <c r="F223" t="s">
        <v>168</v>
      </c>
      <c r="G223"/>
      <c r="H223"/>
      <c r="I223"/>
      <c r="J223"/>
      <c r="K223" s="58" t="s">
        <v>83</v>
      </c>
      <c r="L223" s="124" t="e">
        <f>男子DB!#REF!*100</f>
        <v>#REF!</v>
      </c>
      <c r="M223" s="124" t="e">
        <f>男子DB!#REF!*100</f>
        <v>#REF!</v>
      </c>
      <c r="O223" s="123" t="e">
        <f>男子DB!#REF!</f>
        <v>#REF!</v>
      </c>
      <c r="P223" s="123" t="e">
        <f>男子DB!#REF!</f>
        <v>#REF!</v>
      </c>
      <c r="Q223" s="123" t="e">
        <f>男子DB!#REF!</f>
        <v>#REF!</v>
      </c>
      <c r="R223" s="74"/>
      <c r="S223" s="123" t="e">
        <f>男子DB!#REF!</f>
        <v>#REF!</v>
      </c>
    </row>
    <row r="224" spans="1:19" ht="13.5">
      <c r="A224" s="142" t="e">
        <f>男子DB!#REF!</f>
        <v>#REF!</v>
      </c>
      <c r="B224" s="119"/>
      <c r="C224" s="123" t="e">
        <f>男子DB!#REF!</f>
        <v>#REF!</v>
      </c>
      <c r="D224" s="123" t="e">
        <f>男子DB!#REF!</f>
        <v>#REF!</v>
      </c>
      <c r="E224" s="119" t="s">
        <v>139</v>
      </c>
      <c r="F224" t="s">
        <v>168</v>
      </c>
      <c r="G224"/>
      <c r="H224"/>
      <c r="I224"/>
      <c r="J224"/>
      <c r="K224" s="58" t="s">
        <v>83</v>
      </c>
      <c r="L224" s="124" t="e">
        <f>男子DB!#REF!*100</f>
        <v>#REF!</v>
      </c>
      <c r="M224" s="124" t="e">
        <f>男子DB!#REF!*100</f>
        <v>#REF!</v>
      </c>
      <c r="O224" s="123" t="e">
        <f>男子DB!#REF!</f>
        <v>#REF!</v>
      </c>
      <c r="P224" s="123" t="e">
        <f>男子DB!#REF!</f>
        <v>#REF!</v>
      </c>
      <c r="Q224" s="123" t="e">
        <f>男子DB!#REF!</f>
        <v>#REF!</v>
      </c>
      <c r="R224" s="74"/>
      <c r="S224" s="123" t="e">
        <f>男子DB!#REF!</f>
        <v>#REF!</v>
      </c>
    </row>
    <row r="225" spans="1:19" ht="13.5">
      <c r="A225" s="142" t="e">
        <f>男子DB!#REF!</f>
        <v>#REF!</v>
      </c>
      <c r="B225" s="119"/>
      <c r="C225" s="123" t="e">
        <f>男子DB!#REF!</f>
        <v>#REF!</v>
      </c>
      <c r="D225" s="123" t="e">
        <f>男子DB!#REF!</f>
        <v>#REF!</v>
      </c>
      <c r="E225" s="119" t="s">
        <v>139</v>
      </c>
      <c r="F225" t="s">
        <v>168</v>
      </c>
      <c r="G225"/>
      <c r="H225"/>
      <c r="I225"/>
      <c r="J225"/>
      <c r="K225" s="58" t="s">
        <v>83</v>
      </c>
      <c r="L225" s="124" t="e">
        <f>男子DB!#REF!*100</f>
        <v>#REF!</v>
      </c>
      <c r="M225" s="124" t="e">
        <f>男子DB!#REF!*100</f>
        <v>#REF!</v>
      </c>
      <c r="O225" s="123" t="e">
        <f>男子DB!#REF!</f>
        <v>#REF!</v>
      </c>
      <c r="P225" s="123" t="e">
        <f>男子DB!#REF!</f>
        <v>#REF!</v>
      </c>
      <c r="Q225" s="123" t="e">
        <f>男子DB!#REF!</f>
        <v>#REF!</v>
      </c>
      <c r="R225" s="74"/>
      <c r="S225" s="123" t="e">
        <f>男子DB!#REF!</f>
        <v>#REF!</v>
      </c>
    </row>
    <row r="226" spans="1:19" ht="13.5">
      <c r="A226" s="142">
        <f>'男子DB'!A205</f>
        <v>0</v>
      </c>
      <c r="B226" s="119"/>
      <c r="C226" s="123">
        <f>'男子DB'!C205</f>
        <v>0</v>
      </c>
      <c r="D226" s="123">
        <f>'男子DB'!B205</f>
        <v>0</v>
      </c>
      <c r="E226" s="119" t="s">
        <v>139</v>
      </c>
      <c r="F226" t="s">
        <v>168</v>
      </c>
      <c r="G226"/>
      <c r="H226"/>
      <c r="I226"/>
      <c r="J226"/>
      <c r="K226" s="58" t="s">
        <v>83</v>
      </c>
      <c r="L226" s="124"/>
      <c r="M226" s="124"/>
      <c r="O226" s="123">
        <f>'男子DB'!F205</f>
        <v>0</v>
      </c>
      <c r="P226" s="123">
        <f>'男子DB'!D205</f>
        <v>0</v>
      </c>
      <c r="Q226" s="123">
        <f>'男子DB'!G205</f>
        <v>0</v>
      </c>
      <c r="R226" s="74"/>
      <c r="S226" s="123">
        <f>'男子DB'!H205</f>
        <v>0</v>
      </c>
    </row>
    <row r="227" spans="1:19" ht="13.5">
      <c r="A227" s="142">
        <f>'男子DB'!A206</f>
        <v>0</v>
      </c>
      <c r="B227" s="119"/>
      <c r="C227" s="123">
        <f>'男子DB'!C206</f>
        <v>0</v>
      </c>
      <c r="D227" s="123">
        <f>'男子DB'!B206</f>
        <v>0</v>
      </c>
      <c r="E227" s="119" t="s">
        <v>139</v>
      </c>
      <c r="F227" t="s">
        <v>168</v>
      </c>
      <c r="G227"/>
      <c r="H227"/>
      <c r="I227"/>
      <c r="J227"/>
      <c r="K227" s="58" t="s">
        <v>83</v>
      </c>
      <c r="L227" s="124">
        <f>'男子DB'!J206*100</f>
        <v>0</v>
      </c>
      <c r="M227" s="124">
        <f>'男子DB'!K206*100</f>
        <v>0</v>
      </c>
      <c r="O227" s="123">
        <f>'男子DB'!F206</f>
        <v>0</v>
      </c>
      <c r="P227" s="123">
        <f>'男子DB'!D206</f>
        <v>0</v>
      </c>
      <c r="Q227" s="123">
        <f>'男子DB'!G206</f>
        <v>0</v>
      </c>
      <c r="R227" s="74"/>
      <c r="S227" s="123">
        <f>'男子DB'!H206</f>
        <v>0</v>
      </c>
    </row>
    <row r="228" spans="1:19" ht="13.5">
      <c r="A228" s="142">
        <f>'男子DB'!A207</f>
        <v>0</v>
      </c>
      <c r="B228" s="119"/>
      <c r="C228" s="123">
        <f>'男子DB'!C207</f>
        <v>0</v>
      </c>
      <c r="D228" s="123">
        <f>'男子DB'!B207</f>
        <v>0</v>
      </c>
      <c r="E228" s="119" t="s">
        <v>139</v>
      </c>
      <c r="F228" t="s">
        <v>168</v>
      </c>
      <c r="G228"/>
      <c r="H228"/>
      <c r="I228"/>
      <c r="J228"/>
      <c r="K228" s="58" t="s">
        <v>83</v>
      </c>
      <c r="L228" s="124"/>
      <c r="M228" s="124"/>
      <c r="O228" s="123">
        <f>'男子DB'!F207</f>
        <v>0</v>
      </c>
      <c r="P228" s="123">
        <f>'男子DB'!D207</f>
        <v>0</v>
      </c>
      <c r="Q228" s="123">
        <f>'男子DB'!G207</f>
        <v>0</v>
      </c>
      <c r="R228" s="74"/>
      <c r="S228" s="123">
        <f>'男子DB'!H207</f>
        <v>0</v>
      </c>
    </row>
    <row r="229" spans="1:19" ht="13.5">
      <c r="A229" s="142">
        <f>'男子DB'!A208</f>
        <v>0</v>
      </c>
      <c r="B229" s="119"/>
      <c r="C229" s="123">
        <f>'男子DB'!C208</f>
        <v>0</v>
      </c>
      <c r="D229" s="123">
        <f>'男子DB'!B208</f>
        <v>0</v>
      </c>
      <c r="E229" s="119" t="s">
        <v>139</v>
      </c>
      <c r="F229" t="s">
        <v>168</v>
      </c>
      <c r="G229"/>
      <c r="H229"/>
      <c r="I229"/>
      <c r="J229"/>
      <c r="K229" s="58" t="s">
        <v>83</v>
      </c>
      <c r="L229" s="124">
        <f>'男子DB'!J208*100</f>
        <v>0</v>
      </c>
      <c r="M229" s="124">
        <f>'男子DB'!K208*100</f>
        <v>0</v>
      </c>
      <c r="O229" s="123">
        <f>'男子DB'!F208</f>
        <v>0</v>
      </c>
      <c r="P229" s="123">
        <f>'男子DB'!D208</f>
        <v>0</v>
      </c>
      <c r="Q229" s="123">
        <f>'男子DB'!G208</f>
        <v>0</v>
      </c>
      <c r="R229" s="74"/>
      <c r="S229" s="123">
        <f>'男子DB'!H208</f>
        <v>0</v>
      </c>
    </row>
    <row r="230" spans="1:19" ht="13.5">
      <c r="A230" s="142">
        <f>'男子DB'!A209</f>
        <v>0</v>
      </c>
      <c r="B230" s="119"/>
      <c r="C230" s="123">
        <f>'男子DB'!C209</f>
        <v>0</v>
      </c>
      <c r="D230" s="123">
        <f>'男子DB'!B209</f>
        <v>0</v>
      </c>
      <c r="E230" s="119" t="s">
        <v>139</v>
      </c>
      <c r="F230" t="s">
        <v>168</v>
      </c>
      <c r="G230"/>
      <c r="H230"/>
      <c r="I230"/>
      <c r="J230"/>
      <c r="K230" s="58" t="s">
        <v>83</v>
      </c>
      <c r="L230" s="124">
        <f>'男子DB'!J209*100</f>
        <v>0</v>
      </c>
      <c r="M230" s="124">
        <f>'男子DB'!K209*100</f>
        <v>0</v>
      </c>
      <c r="O230" s="123">
        <f>'男子DB'!F209</f>
        <v>0</v>
      </c>
      <c r="P230" s="123">
        <f>'男子DB'!D209</f>
        <v>0</v>
      </c>
      <c r="Q230" s="123">
        <f>'男子DB'!G209</f>
        <v>0</v>
      </c>
      <c r="R230" s="74"/>
      <c r="S230" s="123">
        <f>'男子DB'!H209</f>
        <v>0</v>
      </c>
    </row>
    <row r="231" spans="1:19" ht="13.5">
      <c r="A231" s="142">
        <f>'男子DB'!A210</f>
        <v>0</v>
      </c>
      <c r="B231" s="119"/>
      <c r="C231" s="123">
        <f>'男子DB'!C210</f>
        <v>0</v>
      </c>
      <c r="D231" s="123">
        <f>'男子DB'!B210</f>
        <v>0</v>
      </c>
      <c r="E231" s="119" t="s">
        <v>139</v>
      </c>
      <c r="F231" t="s">
        <v>168</v>
      </c>
      <c r="G231"/>
      <c r="H231"/>
      <c r="I231"/>
      <c r="J231"/>
      <c r="K231" s="58" t="s">
        <v>83</v>
      </c>
      <c r="L231" s="124">
        <f>'男子DB'!J210*100</f>
        <v>0</v>
      </c>
      <c r="M231" s="124">
        <f>'男子DB'!K210*100</f>
        <v>0</v>
      </c>
      <c r="O231" s="123">
        <f>'男子DB'!F210</f>
        <v>0</v>
      </c>
      <c r="P231" s="123">
        <f>'男子DB'!D210</f>
        <v>0</v>
      </c>
      <c r="Q231" s="123">
        <f>'男子DB'!G210</f>
        <v>0</v>
      </c>
      <c r="R231" s="74"/>
      <c r="S231" s="123">
        <f>'男子DB'!H210</f>
        <v>0</v>
      </c>
    </row>
    <row r="232" spans="1:19" ht="13.5">
      <c r="A232" s="142">
        <f>'男子DB'!A211</f>
        <v>0</v>
      </c>
      <c r="B232" s="119"/>
      <c r="C232" s="123">
        <f>'男子DB'!C211</f>
        <v>0</v>
      </c>
      <c r="D232" s="123">
        <f>'男子DB'!B211</f>
        <v>0</v>
      </c>
      <c r="E232" s="119" t="s">
        <v>139</v>
      </c>
      <c r="F232" t="s">
        <v>168</v>
      </c>
      <c r="G232"/>
      <c r="H232"/>
      <c r="I232"/>
      <c r="J232"/>
      <c r="K232" s="58" t="s">
        <v>83</v>
      </c>
      <c r="L232" s="124">
        <f>'男子DB'!J211*100</f>
        <v>0</v>
      </c>
      <c r="M232" s="124">
        <f>'男子DB'!K211*100</f>
        <v>0</v>
      </c>
      <c r="O232" s="123">
        <f>'男子DB'!F211</f>
        <v>0</v>
      </c>
      <c r="P232" s="123">
        <f>'男子DB'!D211</f>
        <v>0</v>
      </c>
      <c r="Q232" s="123">
        <f>'男子DB'!G211</f>
        <v>0</v>
      </c>
      <c r="R232" s="74"/>
      <c r="S232" s="123">
        <f>'男子DB'!H211</f>
        <v>0</v>
      </c>
    </row>
    <row r="233" spans="1:19" ht="13.5">
      <c r="A233" s="142">
        <f>'男子DB'!A212</f>
        <v>0</v>
      </c>
      <c r="B233" s="119"/>
      <c r="C233" s="123">
        <f>'男子DB'!C212</f>
        <v>0</v>
      </c>
      <c r="D233" s="123">
        <f>'男子DB'!B212</f>
        <v>0</v>
      </c>
      <c r="E233" s="119" t="s">
        <v>139</v>
      </c>
      <c r="F233" t="s">
        <v>168</v>
      </c>
      <c r="G233"/>
      <c r="H233"/>
      <c r="I233"/>
      <c r="J233"/>
      <c r="K233" s="58" t="s">
        <v>83</v>
      </c>
      <c r="L233" s="124"/>
      <c r="M233" s="124"/>
      <c r="O233" s="123">
        <f>'男子DB'!F212</f>
        <v>0</v>
      </c>
      <c r="P233" s="123">
        <f>'男子DB'!D212</f>
        <v>0</v>
      </c>
      <c r="Q233" s="123">
        <f>'男子DB'!G212</f>
        <v>0</v>
      </c>
      <c r="R233" s="74"/>
      <c r="S233" s="123">
        <f>'男子DB'!H212</f>
        <v>0</v>
      </c>
    </row>
    <row r="234" spans="1:19" ht="13.5">
      <c r="A234" s="142">
        <f>'男子DB'!A213</f>
        <v>0</v>
      </c>
      <c r="B234" s="119"/>
      <c r="C234" s="123">
        <f>'男子DB'!C213</f>
        <v>0</v>
      </c>
      <c r="D234" s="123">
        <f>'男子DB'!B213</f>
        <v>0</v>
      </c>
      <c r="E234" s="119" t="s">
        <v>139</v>
      </c>
      <c r="F234" t="s">
        <v>168</v>
      </c>
      <c r="G234"/>
      <c r="H234"/>
      <c r="I234"/>
      <c r="J234"/>
      <c r="K234" s="58" t="s">
        <v>83</v>
      </c>
      <c r="L234" s="124">
        <f>'男子DB'!J213*100</f>
        <v>0</v>
      </c>
      <c r="M234" s="124">
        <f>'男子DB'!K213*100</f>
        <v>0</v>
      </c>
      <c r="O234" s="123">
        <f>'男子DB'!F213</f>
        <v>0</v>
      </c>
      <c r="P234" s="123">
        <f>'男子DB'!D213</f>
        <v>0</v>
      </c>
      <c r="Q234" s="123">
        <f>'男子DB'!G213</f>
        <v>0</v>
      </c>
      <c r="R234" s="74"/>
      <c r="S234" s="123">
        <f>'男子DB'!H213</f>
        <v>0</v>
      </c>
    </row>
    <row r="235" spans="1:19" ht="13.5">
      <c r="A235" s="142">
        <f>'男子DB'!A214</f>
        <v>0</v>
      </c>
      <c r="B235" s="119"/>
      <c r="C235" s="123">
        <f>'男子DB'!C214</f>
        <v>0</v>
      </c>
      <c r="D235" s="123">
        <f>'男子DB'!B214</f>
        <v>0</v>
      </c>
      <c r="E235" s="119" t="s">
        <v>139</v>
      </c>
      <c r="F235" t="s">
        <v>168</v>
      </c>
      <c r="G235"/>
      <c r="H235"/>
      <c r="I235"/>
      <c r="J235"/>
      <c r="K235" s="58" t="s">
        <v>83</v>
      </c>
      <c r="L235" s="124">
        <f>'男子DB'!J214*100</f>
        <v>0</v>
      </c>
      <c r="M235" s="124">
        <f>'男子DB'!K214*100</f>
        <v>0</v>
      </c>
      <c r="O235" s="123">
        <f>'男子DB'!F214</f>
        <v>0</v>
      </c>
      <c r="P235" s="123">
        <f>'男子DB'!D214</f>
        <v>0</v>
      </c>
      <c r="Q235" s="123">
        <f>'男子DB'!G214</f>
        <v>0</v>
      </c>
      <c r="R235" s="74"/>
      <c r="S235" s="123">
        <f>'男子DB'!H214</f>
        <v>0</v>
      </c>
    </row>
    <row r="236" spans="1:19" ht="13.5">
      <c r="A236" s="142">
        <f>'男子DB'!A215</f>
        <v>0</v>
      </c>
      <c r="B236" s="119"/>
      <c r="C236" s="123">
        <f>'男子DB'!C215</f>
        <v>0</v>
      </c>
      <c r="D236" s="123">
        <f>'男子DB'!B215</f>
        <v>0</v>
      </c>
      <c r="E236" s="119" t="s">
        <v>139</v>
      </c>
      <c r="F236" t="s">
        <v>168</v>
      </c>
      <c r="G236"/>
      <c r="H236"/>
      <c r="I236"/>
      <c r="J236"/>
      <c r="K236" s="58" t="s">
        <v>83</v>
      </c>
      <c r="L236" s="124">
        <f>'男子DB'!J215*100</f>
        <v>0</v>
      </c>
      <c r="M236" s="124">
        <f>'男子DB'!K215*100</f>
        <v>0</v>
      </c>
      <c r="O236" s="123">
        <f>'男子DB'!F215</f>
        <v>0</v>
      </c>
      <c r="P236" s="123">
        <f>'男子DB'!D215</f>
        <v>0</v>
      </c>
      <c r="Q236" s="123">
        <f>'男子DB'!G215</f>
        <v>0</v>
      </c>
      <c r="R236" s="74"/>
      <c r="S236" s="123">
        <f>'男子DB'!H215</f>
        <v>0</v>
      </c>
    </row>
    <row r="237" spans="1:19" ht="13.5">
      <c r="A237" s="142">
        <f>'男子DB'!A216</f>
        <v>0</v>
      </c>
      <c r="B237" s="119"/>
      <c r="C237" s="123">
        <f>'男子DB'!C216</f>
        <v>0</v>
      </c>
      <c r="D237" s="123">
        <f>'男子DB'!B216</f>
        <v>0</v>
      </c>
      <c r="E237" s="119" t="s">
        <v>139</v>
      </c>
      <c r="F237" t="s">
        <v>168</v>
      </c>
      <c r="G237"/>
      <c r="H237"/>
      <c r="I237"/>
      <c r="J237"/>
      <c r="K237" s="58" t="s">
        <v>83</v>
      </c>
      <c r="L237" s="124">
        <f>'男子DB'!J216*100</f>
        <v>0</v>
      </c>
      <c r="M237" s="124">
        <f>'男子DB'!K216*100</f>
        <v>0</v>
      </c>
      <c r="O237" s="123">
        <f>'男子DB'!F216</f>
        <v>0</v>
      </c>
      <c r="P237" s="123">
        <f>'男子DB'!D216</f>
        <v>0</v>
      </c>
      <c r="Q237" s="123">
        <f>'男子DB'!G216</f>
        <v>0</v>
      </c>
      <c r="R237" s="74"/>
      <c r="S237" s="123">
        <f>'男子DB'!H216</f>
        <v>0</v>
      </c>
    </row>
    <row r="238" spans="1:19" ht="13.5">
      <c r="A238" s="142">
        <f>'男子DB'!A217</f>
        <v>0</v>
      </c>
      <c r="B238" s="119"/>
      <c r="C238" s="123">
        <f>'男子DB'!C217</f>
        <v>0</v>
      </c>
      <c r="D238" s="123">
        <f>'男子DB'!B217</f>
        <v>0</v>
      </c>
      <c r="E238" s="119" t="s">
        <v>139</v>
      </c>
      <c r="F238" t="s">
        <v>168</v>
      </c>
      <c r="G238"/>
      <c r="H238"/>
      <c r="I238"/>
      <c r="J238"/>
      <c r="K238" s="58" t="s">
        <v>83</v>
      </c>
      <c r="L238" s="124"/>
      <c r="M238" s="124"/>
      <c r="O238" s="123">
        <f>'男子DB'!F217</f>
        <v>0</v>
      </c>
      <c r="P238" s="123">
        <f>'男子DB'!D217</f>
        <v>0</v>
      </c>
      <c r="Q238" s="123">
        <f>'男子DB'!G217</f>
        <v>0</v>
      </c>
      <c r="R238" s="74"/>
      <c r="S238" s="123">
        <f>'男子DB'!H217</f>
        <v>0</v>
      </c>
    </row>
    <row r="239" spans="1:19" ht="13.5">
      <c r="A239" s="142">
        <f>'男子DB'!A218</f>
        <v>0</v>
      </c>
      <c r="B239" s="119"/>
      <c r="C239" s="123">
        <f>'男子DB'!C218</f>
        <v>0</v>
      </c>
      <c r="D239" s="123">
        <f>'男子DB'!B218</f>
        <v>0</v>
      </c>
      <c r="E239" s="119" t="s">
        <v>139</v>
      </c>
      <c r="F239" t="s">
        <v>168</v>
      </c>
      <c r="G239"/>
      <c r="H239"/>
      <c r="I239"/>
      <c r="J239"/>
      <c r="K239" s="58" t="s">
        <v>83</v>
      </c>
      <c r="L239" s="124"/>
      <c r="M239" s="124"/>
      <c r="O239" s="123">
        <f>'男子DB'!F218</f>
        <v>0</v>
      </c>
      <c r="P239" s="123">
        <f>'男子DB'!D218</f>
        <v>0</v>
      </c>
      <c r="Q239" s="123">
        <f>'男子DB'!G218</f>
        <v>0</v>
      </c>
      <c r="R239" s="74"/>
      <c r="S239" s="123">
        <f>'男子DB'!H218</f>
        <v>0</v>
      </c>
    </row>
    <row r="240" spans="1:19" ht="13.5">
      <c r="A240" s="142">
        <f>'男子DB'!A219</f>
        <v>0</v>
      </c>
      <c r="B240" s="119"/>
      <c r="C240" s="123">
        <f>'男子DB'!C219</f>
        <v>0</v>
      </c>
      <c r="D240" s="123">
        <f>'男子DB'!B219</f>
        <v>0</v>
      </c>
      <c r="E240" s="119" t="s">
        <v>139</v>
      </c>
      <c r="F240" t="s">
        <v>168</v>
      </c>
      <c r="G240"/>
      <c r="H240"/>
      <c r="I240"/>
      <c r="J240"/>
      <c r="K240" s="58" t="s">
        <v>83</v>
      </c>
      <c r="L240" s="124">
        <f>'男子DB'!J219*100</f>
        <v>0</v>
      </c>
      <c r="M240" s="124">
        <f>'男子DB'!K219*100</f>
        <v>0</v>
      </c>
      <c r="O240" s="123">
        <f>'男子DB'!F219</f>
        <v>0</v>
      </c>
      <c r="P240" s="123">
        <f>'男子DB'!D219</f>
        <v>0</v>
      </c>
      <c r="Q240" s="123">
        <f>'男子DB'!G219</f>
        <v>0</v>
      </c>
      <c r="R240" s="74"/>
      <c r="S240" s="123">
        <f>'男子DB'!H219</f>
        <v>0</v>
      </c>
    </row>
    <row r="241" spans="1:19" ht="13.5">
      <c r="A241" s="142">
        <f>'男子DB'!A220</f>
        <v>0</v>
      </c>
      <c r="B241" s="119"/>
      <c r="C241" s="123">
        <f>'男子DB'!C220</f>
        <v>0</v>
      </c>
      <c r="D241" s="123">
        <f>'男子DB'!B220</f>
        <v>0</v>
      </c>
      <c r="E241" s="119" t="s">
        <v>139</v>
      </c>
      <c r="F241" t="s">
        <v>168</v>
      </c>
      <c r="G241"/>
      <c r="H241"/>
      <c r="I241"/>
      <c r="J241"/>
      <c r="K241" s="58" t="s">
        <v>83</v>
      </c>
      <c r="L241" s="124">
        <f>'男子DB'!J220*100</f>
        <v>0</v>
      </c>
      <c r="M241" s="124">
        <f>'男子DB'!K220*100</f>
        <v>0</v>
      </c>
      <c r="O241" s="123">
        <f>'男子DB'!F220</f>
        <v>0</v>
      </c>
      <c r="P241" s="123">
        <f>'男子DB'!D220</f>
        <v>0</v>
      </c>
      <c r="Q241" s="123">
        <f>'男子DB'!G220</f>
        <v>0</v>
      </c>
      <c r="R241" s="74"/>
      <c r="S241" s="123">
        <f>'男子DB'!H220</f>
        <v>0</v>
      </c>
    </row>
    <row r="242" spans="1:19" ht="13.5">
      <c r="A242" s="142">
        <f>'男子DB'!A221</f>
        <v>0</v>
      </c>
      <c r="B242" s="119"/>
      <c r="C242" s="123">
        <f>'男子DB'!C221</f>
        <v>0</v>
      </c>
      <c r="D242" s="123">
        <f>'男子DB'!B221</f>
        <v>0</v>
      </c>
      <c r="E242" s="119" t="s">
        <v>139</v>
      </c>
      <c r="F242" t="s">
        <v>168</v>
      </c>
      <c r="G242"/>
      <c r="H242"/>
      <c r="I242"/>
      <c r="J242"/>
      <c r="K242" s="58" t="s">
        <v>83</v>
      </c>
      <c r="L242" s="124">
        <f>'男子DB'!J221*100</f>
        <v>0</v>
      </c>
      <c r="M242" s="124">
        <f>'男子DB'!K221*100</f>
        <v>0</v>
      </c>
      <c r="O242" s="123">
        <f>'男子DB'!F221</f>
        <v>0</v>
      </c>
      <c r="P242" s="123">
        <f>'男子DB'!D221</f>
        <v>0</v>
      </c>
      <c r="Q242" s="123">
        <f>'男子DB'!G221</f>
        <v>0</v>
      </c>
      <c r="R242" s="74"/>
      <c r="S242" s="123">
        <f>'男子DB'!H221</f>
        <v>0</v>
      </c>
    </row>
    <row r="243" spans="1:19" ht="13.5">
      <c r="A243" s="142">
        <f>'男子DB'!A222</f>
        <v>0</v>
      </c>
      <c r="B243" s="119"/>
      <c r="C243" s="123">
        <f>'男子DB'!C222</f>
        <v>0</v>
      </c>
      <c r="D243" s="123">
        <f>'男子DB'!B222</f>
        <v>0</v>
      </c>
      <c r="E243" s="119" t="s">
        <v>139</v>
      </c>
      <c r="F243" t="s">
        <v>168</v>
      </c>
      <c r="G243"/>
      <c r="H243"/>
      <c r="I243"/>
      <c r="J243"/>
      <c r="K243" s="58" t="s">
        <v>83</v>
      </c>
      <c r="L243" s="124">
        <f>'男子DB'!J222*100</f>
        <v>0</v>
      </c>
      <c r="M243" s="124">
        <f>'男子DB'!K222*100</f>
        <v>0</v>
      </c>
      <c r="O243" s="123">
        <f>'男子DB'!F222</f>
        <v>0</v>
      </c>
      <c r="P243" s="123">
        <f>'男子DB'!D222</f>
        <v>0</v>
      </c>
      <c r="Q243" s="123">
        <f>'男子DB'!G222</f>
        <v>0</v>
      </c>
      <c r="R243" s="74"/>
      <c r="S243" s="123">
        <f>'男子DB'!H222</f>
        <v>0</v>
      </c>
    </row>
    <row r="244" spans="1:19" ht="13.5">
      <c r="A244" s="142">
        <f>'男子DB'!A223</f>
        <v>0</v>
      </c>
      <c r="B244" s="119"/>
      <c r="C244" s="123">
        <f>'男子DB'!C223</f>
        <v>0</v>
      </c>
      <c r="D244" s="123">
        <f>'男子DB'!B223</f>
        <v>0</v>
      </c>
      <c r="E244" s="119" t="s">
        <v>139</v>
      </c>
      <c r="F244" t="s">
        <v>168</v>
      </c>
      <c r="G244"/>
      <c r="H244"/>
      <c r="I244"/>
      <c r="J244"/>
      <c r="K244" s="58" t="s">
        <v>83</v>
      </c>
      <c r="L244" s="124">
        <f>'男子DB'!J223*100</f>
        <v>0</v>
      </c>
      <c r="M244" s="124">
        <f>'男子DB'!K223*100</f>
        <v>0</v>
      </c>
      <c r="O244" s="123">
        <f>'男子DB'!F223</f>
        <v>0</v>
      </c>
      <c r="P244" s="123">
        <f>'男子DB'!D223</f>
        <v>0</v>
      </c>
      <c r="Q244" s="123">
        <f>'男子DB'!G223</f>
        <v>0</v>
      </c>
      <c r="R244" s="74"/>
      <c r="S244" s="123">
        <f>'男子DB'!H223</f>
        <v>0</v>
      </c>
    </row>
    <row r="245" spans="1:19" ht="13.5">
      <c r="A245" s="142">
        <f>'男子DB'!A224</f>
        <v>0</v>
      </c>
      <c r="B245" s="119"/>
      <c r="C245" s="123">
        <f>'男子DB'!C224</f>
        <v>0</v>
      </c>
      <c r="D245" s="123">
        <f>'男子DB'!B224</f>
        <v>0</v>
      </c>
      <c r="E245" s="119" t="s">
        <v>139</v>
      </c>
      <c r="F245" t="s">
        <v>168</v>
      </c>
      <c r="G245"/>
      <c r="H245"/>
      <c r="I245"/>
      <c r="J245"/>
      <c r="K245" s="58" t="s">
        <v>83</v>
      </c>
      <c r="L245" s="124"/>
      <c r="M245" s="124"/>
      <c r="O245" s="123">
        <f>'男子DB'!F224</f>
        <v>0</v>
      </c>
      <c r="P245" s="123">
        <f>'男子DB'!D224</f>
        <v>0</v>
      </c>
      <c r="Q245" s="123">
        <f>'男子DB'!G224</f>
        <v>0</v>
      </c>
      <c r="R245" s="74"/>
      <c r="S245" s="123">
        <f>'男子DB'!H224</f>
        <v>0</v>
      </c>
    </row>
    <row r="246" spans="1:19" ht="13.5">
      <c r="A246" s="142">
        <f>'男子DB'!A225</f>
        <v>0</v>
      </c>
      <c r="B246" s="119"/>
      <c r="C246" s="123">
        <f>'男子DB'!C225</f>
        <v>0</v>
      </c>
      <c r="D246" s="123">
        <f>'男子DB'!B225</f>
        <v>0</v>
      </c>
      <c r="E246" s="119" t="s">
        <v>139</v>
      </c>
      <c r="F246" t="s">
        <v>168</v>
      </c>
      <c r="G246"/>
      <c r="H246"/>
      <c r="I246"/>
      <c r="J246"/>
      <c r="K246" s="58" t="s">
        <v>83</v>
      </c>
      <c r="L246" s="124">
        <f>'男子DB'!J225*100</f>
        <v>0</v>
      </c>
      <c r="M246" s="124"/>
      <c r="O246" s="123">
        <f>'男子DB'!F225</f>
        <v>0</v>
      </c>
      <c r="P246" s="123">
        <f>'男子DB'!D225</f>
        <v>0</v>
      </c>
      <c r="Q246" s="123">
        <f>'男子DB'!G225</f>
        <v>0</v>
      </c>
      <c r="R246" s="74"/>
      <c r="S246" s="123">
        <f>'男子DB'!H225</f>
        <v>0</v>
      </c>
    </row>
    <row r="247" spans="1:19" ht="13.5">
      <c r="A247" s="142">
        <f>'男子DB'!A226</f>
        <v>0</v>
      </c>
      <c r="B247" s="119"/>
      <c r="C247" s="123">
        <f>'男子DB'!C226</f>
        <v>0</v>
      </c>
      <c r="D247" s="123">
        <f>'男子DB'!B226</f>
        <v>0</v>
      </c>
      <c r="E247" s="119" t="s">
        <v>139</v>
      </c>
      <c r="F247" t="s">
        <v>168</v>
      </c>
      <c r="G247"/>
      <c r="H247"/>
      <c r="I247"/>
      <c r="J247"/>
      <c r="K247" s="58" t="s">
        <v>83</v>
      </c>
      <c r="L247" s="124">
        <f>'男子DB'!J226*100</f>
        <v>0</v>
      </c>
      <c r="M247" s="124">
        <f>'男子DB'!K226*100</f>
        <v>0</v>
      </c>
      <c r="O247" s="123">
        <f>'男子DB'!F226</f>
        <v>0</v>
      </c>
      <c r="P247" s="123">
        <f>'男子DB'!D226</f>
        <v>0</v>
      </c>
      <c r="Q247" s="123">
        <f>'男子DB'!G226</f>
        <v>0</v>
      </c>
      <c r="R247" s="74"/>
      <c r="S247" s="123">
        <f>'男子DB'!H226</f>
        <v>0</v>
      </c>
    </row>
    <row r="248" spans="1:19" ht="13.5">
      <c r="A248" s="142">
        <f>'男子DB'!A227</f>
        <v>0</v>
      </c>
      <c r="B248" s="119"/>
      <c r="C248" s="123">
        <f>'男子DB'!C227</f>
        <v>0</v>
      </c>
      <c r="D248" s="123">
        <f>'男子DB'!B227</f>
        <v>0</v>
      </c>
      <c r="E248" s="119" t="s">
        <v>139</v>
      </c>
      <c r="F248" t="s">
        <v>168</v>
      </c>
      <c r="G248"/>
      <c r="H248"/>
      <c r="I248"/>
      <c r="J248"/>
      <c r="K248" s="58" t="s">
        <v>83</v>
      </c>
      <c r="L248" s="124">
        <f>'男子DB'!J227*100</f>
        <v>0</v>
      </c>
      <c r="M248" s="124">
        <f>'男子DB'!K227*100</f>
        <v>0</v>
      </c>
      <c r="O248" s="123">
        <f>'男子DB'!F227</f>
        <v>0</v>
      </c>
      <c r="P248" s="123">
        <f>'男子DB'!D227</f>
        <v>0</v>
      </c>
      <c r="Q248" s="123">
        <f>'男子DB'!G227</f>
        <v>0</v>
      </c>
      <c r="R248" s="74"/>
      <c r="S248" s="123">
        <f>'男子DB'!H227</f>
        <v>0</v>
      </c>
    </row>
    <row r="249" spans="1:19" ht="13.5">
      <c r="A249" s="142"/>
      <c r="C249" s="123"/>
      <c r="D249" s="123"/>
      <c r="K249" s="58" t="s">
        <v>83</v>
      </c>
      <c r="L249" s="124"/>
      <c r="M249" s="124"/>
      <c r="O249" s="123"/>
      <c r="P249" s="123"/>
      <c r="Q249" s="123"/>
      <c r="S249" s="123"/>
    </row>
    <row r="250" spans="1:19" ht="13.5">
      <c r="A250" s="142"/>
      <c r="C250" s="123"/>
      <c r="D250" s="123"/>
      <c r="K250" s="58" t="s">
        <v>83</v>
      </c>
      <c r="L250" s="124"/>
      <c r="M250" s="124"/>
      <c r="O250" s="123"/>
      <c r="P250" s="123"/>
      <c r="Q250" s="123"/>
      <c r="S250" s="123"/>
    </row>
    <row r="251" spans="1:19" ht="13.5">
      <c r="A251" s="142"/>
      <c r="C251" s="123"/>
      <c r="D251" s="123"/>
      <c r="K251" s="58" t="s">
        <v>83</v>
      </c>
      <c r="L251" s="124"/>
      <c r="M251" s="124"/>
      <c r="O251" s="123"/>
      <c r="P251" s="123"/>
      <c r="Q251" s="123"/>
      <c r="S251" s="123"/>
    </row>
    <row r="252" spans="1:19" ht="13.5">
      <c r="A252" s="142"/>
      <c r="C252" s="123"/>
      <c r="D252" s="123"/>
      <c r="K252" s="58" t="s">
        <v>83</v>
      </c>
      <c r="L252" s="124"/>
      <c r="M252" s="124"/>
      <c r="O252" s="123"/>
      <c r="P252" s="123"/>
      <c r="Q252" s="123"/>
      <c r="S252" s="123"/>
    </row>
    <row r="253" spans="1:19" ht="13.5">
      <c r="A253" s="142"/>
      <c r="C253" s="123"/>
      <c r="D253" s="123"/>
      <c r="K253" s="58" t="s">
        <v>83</v>
      </c>
      <c r="L253" s="124"/>
      <c r="M253" s="124"/>
      <c r="O253" s="123"/>
      <c r="P253" s="123"/>
      <c r="Q253" s="123"/>
      <c r="S253" s="123"/>
    </row>
    <row r="254" spans="1:19" ht="13.5">
      <c r="A254" s="142"/>
      <c r="C254" s="123"/>
      <c r="D254" s="123"/>
      <c r="K254" s="58" t="s">
        <v>83</v>
      </c>
      <c r="L254" s="124"/>
      <c r="M254" s="124"/>
      <c r="O254" s="123"/>
      <c r="P254" s="123"/>
      <c r="Q254" s="123"/>
      <c r="S254" s="123"/>
    </row>
    <row r="255" spans="1:19" ht="13.5">
      <c r="A255" s="142"/>
      <c r="C255" s="123"/>
      <c r="D255" s="123"/>
      <c r="K255" s="58" t="s">
        <v>83</v>
      </c>
      <c r="L255" s="124"/>
      <c r="M255" s="124"/>
      <c r="O255" s="123"/>
      <c r="P255" s="123"/>
      <c r="Q255" s="123"/>
      <c r="S255" s="123"/>
    </row>
    <row r="256" spans="1:19" ht="13.5">
      <c r="A256" s="142"/>
      <c r="C256" s="123"/>
      <c r="D256" s="123"/>
      <c r="K256" s="58" t="s">
        <v>83</v>
      </c>
      <c r="L256" s="124"/>
      <c r="M256" s="124"/>
      <c r="O256" s="123"/>
      <c r="P256" s="123"/>
      <c r="Q256" s="123"/>
      <c r="S256" s="123"/>
    </row>
    <row r="257" spans="1:19" ht="13.5">
      <c r="A257" s="142"/>
      <c r="C257" s="123"/>
      <c r="D257" s="123"/>
      <c r="K257" s="58" t="s">
        <v>83</v>
      </c>
      <c r="L257" s="124"/>
      <c r="M257" s="124"/>
      <c r="O257" s="123"/>
      <c r="P257" s="123"/>
      <c r="Q257" s="123"/>
      <c r="S257" s="123"/>
    </row>
    <row r="258" spans="1:19" ht="13.5">
      <c r="A258" s="142"/>
      <c r="C258" s="123"/>
      <c r="D258" s="123"/>
      <c r="K258" s="58" t="s">
        <v>83</v>
      </c>
      <c r="L258" s="124"/>
      <c r="M258" s="124"/>
      <c r="O258" s="123"/>
      <c r="P258" s="123"/>
      <c r="Q258" s="123"/>
      <c r="S258" s="123"/>
    </row>
    <row r="259" spans="1:13" ht="13.5">
      <c r="A259" s="142"/>
      <c r="K259" s="58" t="s">
        <v>83</v>
      </c>
      <c r="M259" s="124"/>
    </row>
    <row r="260" spans="1:13" ht="13.5">
      <c r="A260" s="142"/>
      <c r="K260" s="58" t="s">
        <v>83</v>
      </c>
      <c r="M260" s="124"/>
    </row>
    <row r="261" spans="1:13" ht="13.5">
      <c r="A261" s="142"/>
      <c r="K261" s="58" t="s">
        <v>83</v>
      </c>
      <c r="M261" s="124"/>
    </row>
    <row r="262" spans="1:13" ht="13.5">
      <c r="A262" s="142"/>
      <c r="K262" s="58" t="s">
        <v>83</v>
      </c>
      <c r="M262" s="124"/>
    </row>
    <row r="263" spans="1:13" ht="13.5">
      <c r="A263" s="142"/>
      <c r="K263" s="58" t="s">
        <v>83</v>
      </c>
      <c r="M263" s="124"/>
    </row>
    <row r="264" spans="1:13" ht="13.5">
      <c r="A264" s="142"/>
      <c r="K264" s="58" t="s">
        <v>83</v>
      </c>
      <c r="M264" s="124"/>
    </row>
    <row r="265" spans="1:13" ht="13.5">
      <c r="A265" s="142"/>
      <c r="K265" s="58" t="s">
        <v>83</v>
      </c>
      <c r="M265" s="124"/>
    </row>
    <row r="266" spans="1:13" ht="13.5">
      <c r="A266" s="142"/>
      <c r="K266" s="58" t="s">
        <v>83</v>
      </c>
      <c r="M266" s="124"/>
    </row>
    <row r="267" spans="1:13" ht="13.5">
      <c r="A267" s="142"/>
      <c r="K267" s="58" t="s">
        <v>83</v>
      </c>
      <c r="M267" s="124"/>
    </row>
    <row r="268" spans="1:13" ht="13.5">
      <c r="A268" s="142"/>
      <c r="K268" s="58" t="s">
        <v>83</v>
      </c>
      <c r="M268" s="124"/>
    </row>
    <row r="269" spans="1:13" ht="13.5">
      <c r="A269" s="142"/>
      <c r="K269" s="58" t="s">
        <v>83</v>
      </c>
      <c r="M269" s="124"/>
    </row>
    <row r="270" spans="1:13" ht="13.5">
      <c r="A270" s="142"/>
      <c r="K270" s="58" t="s">
        <v>83</v>
      </c>
      <c r="M270" s="124"/>
    </row>
    <row r="271" spans="1:11" ht="13.5">
      <c r="A271" s="142"/>
      <c r="K271" s="58" t="s">
        <v>83</v>
      </c>
    </row>
    <row r="272" spans="1:11" ht="13.5">
      <c r="A272" s="142"/>
      <c r="K272" s="58" t="s">
        <v>83</v>
      </c>
    </row>
    <row r="273" spans="1:11" ht="13.5">
      <c r="A273" s="142"/>
      <c r="K273" s="58" t="s">
        <v>83</v>
      </c>
    </row>
    <row r="274" spans="1:11" ht="13.5">
      <c r="A274" s="142"/>
      <c r="K274" s="58" t="s">
        <v>83</v>
      </c>
    </row>
    <row r="275" spans="1:11" ht="13.5">
      <c r="A275" s="142"/>
      <c r="K275" s="58" t="s">
        <v>83</v>
      </c>
    </row>
    <row r="276" spans="1:11" ht="13.5">
      <c r="A276" s="142"/>
      <c r="K276" s="58" t="s">
        <v>83</v>
      </c>
    </row>
  </sheetData>
  <sheetProtection password="C016" sheet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2"/>
  <sheetViews>
    <sheetView zoomScalePageLayoutView="0" workbookViewId="0" topLeftCell="A67">
      <selection activeCell="L93" sqref="L93"/>
    </sheetView>
  </sheetViews>
  <sheetFormatPr defaultColWidth="9.00390625" defaultRowHeight="13.5"/>
  <cols>
    <col min="1" max="1" width="7.50390625" style="146" bestFit="1" customWidth="1"/>
    <col min="2" max="2" width="9.00390625" style="146" customWidth="1"/>
    <col min="3" max="3" width="10.125" style="146" bestFit="1" customWidth="1"/>
    <col min="4" max="4" width="12.625" style="146" bestFit="1" customWidth="1"/>
    <col min="5" max="5" width="4.875" style="146" bestFit="1" customWidth="1"/>
    <col min="6" max="6" width="5.25390625" style="146" bestFit="1" customWidth="1"/>
    <col min="7" max="11" width="9.00390625" style="147" customWidth="1"/>
    <col min="12" max="13" width="8.875" style="147" bestFit="1" customWidth="1"/>
    <col min="14" max="14" width="7.50390625" style="147" bestFit="1" customWidth="1"/>
    <col min="15" max="15" width="13.125" style="146" bestFit="1" customWidth="1"/>
    <col min="16" max="16" width="9.50390625" style="149" bestFit="1" customWidth="1"/>
    <col min="17" max="17" width="2.50390625" style="146" bestFit="1" customWidth="1"/>
    <col min="18" max="18" width="9.00390625" style="146" customWidth="1"/>
    <col min="19" max="19" width="2.50390625" style="146" bestFit="1" customWidth="1"/>
    <col min="20" max="16384" width="9.00390625" style="146" customWidth="1"/>
  </cols>
  <sheetData>
    <row r="1" spans="1:19" ht="13.5">
      <c r="A1" s="146" t="s">
        <v>247</v>
      </c>
      <c r="C1" s="146" t="s">
        <v>248</v>
      </c>
      <c r="D1" s="146" t="s">
        <v>249</v>
      </c>
      <c r="L1" s="147" t="s">
        <v>250</v>
      </c>
      <c r="M1" s="147" t="s">
        <v>251</v>
      </c>
      <c r="O1" s="146" t="s">
        <v>69</v>
      </c>
      <c r="P1" s="149" t="s">
        <v>252</v>
      </c>
      <c r="Q1" s="147" t="s">
        <v>279</v>
      </c>
      <c r="S1" s="146" t="s">
        <v>254</v>
      </c>
    </row>
    <row r="2" spans="1:19" ht="13.5">
      <c r="A2" s="150" t="str">
        <f>'女子DB'!A2</f>
        <v>1275</v>
      </c>
      <c r="B2" s="144"/>
      <c r="C2" s="150" t="str">
        <f>'女子DB'!C2</f>
        <v>ｲｶﾗｼｼﾉ</v>
      </c>
      <c r="D2" s="150" t="str">
        <f>'女子DB'!B2</f>
        <v>五十嵐紫乃</v>
      </c>
      <c r="E2" s="144" t="s">
        <v>139</v>
      </c>
      <c r="F2" s="146" t="s">
        <v>168</v>
      </c>
      <c r="G2" s="146"/>
      <c r="H2" s="146"/>
      <c r="I2" s="146"/>
      <c r="J2" s="146"/>
      <c r="K2" s="147" t="s">
        <v>83</v>
      </c>
      <c r="L2" s="158">
        <f>'女子DB'!J2*100</f>
        <v>0</v>
      </c>
      <c r="M2" s="158">
        <f>'女子DB'!K2*100</f>
        <v>0</v>
      </c>
      <c r="O2" s="150" t="str">
        <f>'女子DB'!F2</f>
        <v>山銀スキー部</v>
      </c>
      <c r="P2" s="150" t="str">
        <f>'女子DB'!D2</f>
        <v>99.08.06</v>
      </c>
      <c r="Q2" s="150" t="str">
        <f>'女子DB'!G2</f>
        <v>4</v>
      </c>
      <c r="S2" s="150" t="str">
        <f>'女子DB'!H2</f>
        <v>0</v>
      </c>
    </row>
    <row r="3" spans="1:19" ht="13.5">
      <c r="A3" s="150" t="str">
        <f>'女子DB'!A3</f>
        <v>1338</v>
      </c>
      <c r="B3" s="144"/>
      <c r="C3" s="150" t="str">
        <f>'女子DB'!C3</f>
        <v>ｺｾｷｱﾐ</v>
      </c>
      <c r="D3" s="150" t="str">
        <f>'女子DB'!B3</f>
        <v>小関　杏実</v>
      </c>
      <c r="E3" s="144" t="s">
        <v>139</v>
      </c>
      <c r="F3" s="146" t="s">
        <v>168</v>
      </c>
      <c r="G3" s="146"/>
      <c r="H3" s="146"/>
      <c r="I3" s="146"/>
      <c r="J3" s="146"/>
      <c r="K3" s="147" t="s">
        <v>83</v>
      </c>
      <c r="L3" s="158">
        <f>'女子DB'!J3*100</f>
        <v>0</v>
      </c>
      <c r="M3" s="158">
        <f>'女子DB'!K3*100</f>
        <v>0</v>
      </c>
      <c r="O3" s="150" t="str">
        <f>'女子DB'!F3</f>
        <v>青森大学</v>
      </c>
      <c r="P3" s="150" t="str">
        <f>'女子DB'!D3</f>
        <v>01.06.13</v>
      </c>
      <c r="Q3" s="150" t="str">
        <f>'女子DB'!G3</f>
        <v>5</v>
      </c>
      <c r="S3" s="150" t="str">
        <f>'女子DB'!H3</f>
        <v>4</v>
      </c>
    </row>
    <row r="4" spans="1:19" ht="13.5">
      <c r="A4" s="150" t="str">
        <f>'女子DB'!A4</f>
        <v>1357</v>
      </c>
      <c r="B4" s="144"/>
      <c r="C4" s="150" t="str">
        <f>'女子DB'!C4</f>
        <v>ｻﾄｳｱｽﾞﾐ</v>
      </c>
      <c r="D4" s="150" t="str">
        <f>'女子DB'!B4</f>
        <v>佐藤　亜純</v>
      </c>
      <c r="E4" s="144" t="s">
        <v>139</v>
      </c>
      <c r="F4" s="146" t="s">
        <v>168</v>
      </c>
      <c r="G4" s="146"/>
      <c r="H4" s="146"/>
      <c r="I4" s="146"/>
      <c r="J4" s="146"/>
      <c r="K4" s="147" t="s">
        <v>83</v>
      </c>
      <c r="L4" s="151">
        <f>'女子DB'!J4*100</f>
        <v>4436</v>
      </c>
      <c r="M4" s="151">
        <f>'女子DB'!K4*100</f>
        <v>7284.999999999999</v>
      </c>
      <c r="O4" s="150" t="str">
        <f>'女子DB'!F4</f>
        <v>東北福祉大学</v>
      </c>
      <c r="P4" s="150" t="str">
        <f>'女子DB'!D4</f>
        <v>01.10.06</v>
      </c>
      <c r="Q4" s="150" t="str">
        <f>'女子DB'!G4</f>
        <v>5</v>
      </c>
      <c r="S4" s="150" t="str">
        <f>'女子DB'!H4</f>
        <v>4</v>
      </c>
    </row>
    <row r="5" spans="1:19" ht="13.5">
      <c r="A5" s="150" t="str">
        <f>'女子DB'!A5</f>
        <v>1361</v>
      </c>
      <c r="B5" s="144"/>
      <c r="C5" s="150" t="str">
        <f>'女子DB'!C5</f>
        <v>ｶﾗｻﾜｻｷ</v>
      </c>
      <c r="D5" s="150" t="str">
        <f>'女子DB'!B5</f>
        <v>唐澤　咲紀</v>
      </c>
      <c r="E5" s="144" t="s">
        <v>139</v>
      </c>
      <c r="F5" s="146" t="s">
        <v>168</v>
      </c>
      <c r="G5" s="146"/>
      <c r="H5" s="146"/>
      <c r="I5" s="146"/>
      <c r="J5" s="146"/>
      <c r="K5" s="147" t="s">
        <v>83</v>
      </c>
      <c r="L5" s="151">
        <f>'女子DB'!J5*100</f>
        <v>3343</v>
      </c>
      <c r="M5" s="151">
        <f>'女子DB'!K5*100</f>
        <v>10536</v>
      </c>
      <c r="O5" s="150" t="str">
        <f>'女子DB'!F5</f>
        <v>武庫川女子大</v>
      </c>
      <c r="P5" s="150" t="str">
        <f>'女子DB'!D5</f>
        <v>01.06.03</v>
      </c>
      <c r="Q5" s="150" t="str">
        <f>'女子DB'!G5</f>
        <v>5</v>
      </c>
      <c r="S5" s="150" t="str">
        <f>'女子DB'!H5</f>
        <v>4</v>
      </c>
    </row>
    <row r="6" spans="1:19" ht="13.5">
      <c r="A6" s="150" t="str">
        <f>'女子DB'!A6</f>
        <v>1411</v>
      </c>
      <c r="B6" s="144"/>
      <c r="C6" s="150" t="str">
        <f>'女子DB'!C6</f>
        <v>ｻﾄｳﾐﾉﾘ</v>
      </c>
      <c r="D6" s="150" t="str">
        <f>'女子DB'!B6</f>
        <v>佐藤　　穂</v>
      </c>
      <c r="E6" s="144" t="s">
        <v>139</v>
      </c>
      <c r="F6" s="146" t="s">
        <v>168</v>
      </c>
      <c r="G6" s="146"/>
      <c r="H6" s="146"/>
      <c r="I6" s="146"/>
      <c r="J6" s="146"/>
      <c r="K6" s="147" t="s">
        <v>83</v>
      </c>
      <c r="L6" s="158">
        <f>'女子DB'!J6*100</f>
        <v>0</v>
      </c>
      <c r="M6" s="151">
        <f>'女子DB'!K6*100</f>
        <v>1871</v>
      </c>
      <c r="O6" s="150" t="str">
        <f>'女子DB'!F6</f>
        <v>日本大学</v>
      </c>
      <c r="P6" s="150" t="str">
        <f>'女子DB'!D6</f>
        <v>04.10.07</v>
      </c>
      <c r="Q6" s="150" t="str">
        <f>'女子DB'!G6</f>
        <v>5</v>
      </c>
      <c r="S6" s="150" t="str">
        <f>'女子DB'!H6</f>
        <v>1</v>
      </c>
    </row>
    <row r="7" spans="1:19" ht="13.5">
      <c r="A7" s="150" t="str">
        <f>'女子DB'!A7</f>
        <v>1468</v>
      </c>
      <c r="B7" s="144"/>
      <c r="C7" s="150" t="str">
        <f>'女子DB'!C7</f>
        <v>ｼｮｳｼﾞﾌﾐｺ</v>
      </c>
      <c r="D7" s="150" t="str">
        <f>'女子DB'!B7</f>
        <v>庄子　文子</v>
      </c>
      <c r="E7" s="144" t="s">
        <v>139</v>
      </c>
      <c r="F7" s="146" t="s">
        <v>168</v>
      </c>
      <c r="G7" s="146"/>
      <c r="H7" s="146"/>
      <c r="I7" s="146"/>
      <c r="J7" s="146"/>
      <c r="K7" s="147" t="s">
        <v>83</v>
      </c>
      <c r="L7" s="151"/>
      <c r="M7" s="151"/>
      <c r="O7" s="150" t="str">
        <f>'女子DB'!F7</f>
        <v>上山アルペン</v>
      </c>
      <c r="P7" s="150" t="str">
        <f>'女子DB'!D7</f>
        <v>51.07.25</v>
      </c>
      <c r="Q7" s="150" t="str">
        <f>'女子DB'!G7</f>
        <v>4</v>
      </c>
      <c r="S7" s="150" t="str">
        <f>'女子DB'!H7</f>
        <v>0</v>
      </c>
    </row>
    <row r="8" spans="1:19" ht="13.5">
      <c r="A8" s="150" t="str">
        <f>'女子DB'!A8</f>
        <v>1479</v>
      </c>
      <c r="B8" s="144"/>
      <c r="C8" s="150" t="str">
        <f>'女子DB'!C8</f>
        <v>ﾑﾗﾔﾏｻﾕﾘ</v>
      </c>
      <c r="D8" s="150" t="str">
        <f>'女子DB'!B8</f>
        <v>村山さゆり</v>
      </c>
      <c r="E8" s="144" t="s">
        <v>139</v>
      </c>
      <c r="F8" s="146" t="s">
        <v>168</v>
      </c>
      <c r="G8" s="146"/>
      <c r="H8" s="146"/>
      <c r="I8" s="146"/>
      <c r="J8" s="146"/>
      <c r="K8" s="147" t="s">
        <v>83</v>
      </c>
      <c r="L8" s="151">
        <f>'女子DB'!J8*100</f>
        <v>9180</v>
      </c>
      <c r="M8" s="151">
        <f>'女子DB'!K8*100</f>
        <v>6770</v>
      </c>
      <c r="O8" s="150" t="str">
        <f>'女子DB'!F8</f>
        <v>山形工業高校</v>
      </c>
      <c r="P8" s="150" t="str">
        <f>'女子DB'!D8</f>
        <v>06.06.23</v>
      </c>
      <c r="Q8" s="150" t="str">
        <f>'女子DB'!G8</f>
        <v>3</v>
      </c>
      <c r="S8" s="150" t="str">
        <f>'女子DB'!H8</f>
        <v>2</v>
      </c>
    </row>
    <row r="9" spans="1:19" ht="13.5">
      <c r="A9" s="150" t="str">
        <f>'女子DB'!A9</f>
        <v>1480</v>
      </c>
      <c r="B9" s="144"/>
      <c r="C9" s="150" t="str">
        <f>'女子DB'!C9</f>
        <v>ｲｼｸﾞﾛｶｽﾞｺ</v>
      </c>
      <c r="D9" s="150" t="str">
        <f>'女子DB'!B9</f>
        <v>石黒　和子</v>
      </c>
      <c r="E9" s="144" t="s">
        <v>139</v>
      </c>
      <c r="F9" s="146" t="s">
        <v>168</v>
      </c>
      <c r="G9" s="146"/>
      <c r="H9" s="146"/>
      <c r="I9" s="146"/>
      <c r="J9" s="146"/>
      <c r="K9" s="147" t="s">
        <v>83</v>
      </c>
      <c r="L9" s="151"/>
      <c r="M9" s="151"/>
      <c r="O9" s="150" t="str">
        <f>'女子DB'!F9</f>
        <v>酒田スキー</v>
      </c>
      <c r="P9" s="150" t="str">
        <f>'女子DB'!D9</f>
        <v>36.01.01</v>
      </c>
      <c r="Q9" s="150" t="str">
        <f>'女子DB'!G9</f>
        <v>4</v>
      </c>
      <c r="S9" s="150" t="str">
        <f>'女子DB'!H9</f>
        <v>0</v>
      </c>
    </row>
    <row r="10" spans="1:19" ht="13.5">
      <c r="A10" s="150" t="str">
        <f>'女子DB'!A10</f>
        <v>1490</v>
      </c>
      <c r="B10" s="144"/>
      <c r="C10" s="150" t="str">
        <f>'女子DB'!C10</f>
        <v>ｴﾝﾄﾞｳﾅﾅ</v>
      </c>
      <c r="D10" s="150" t="str">
        <f>'女子DB'!B10</f>
        <v>遠藤　なな</v>
      </c>
      <c r="E10" s="144" t="s">
        <v>139</v>
      </c>
      <c r="F10" s="146" t="s">
        <v>168</v>
      </c>
      <c r="G10" s="146"/>
      <c r="H10" s="146"/>
      <c r="I10" s="146"/>
      <c r="J10" s="146"/>
      <c r="K10" s="147" t="s">
        <v>83</v>
      </c>
      <c r="L10" s="151">
        <f>'女子DB'!J10*100</f>
        <v>1469</v>
      </c>
      <c r="M10" s="151">
        <f>'女子DB'!K10*100</f>
        <v>1823</v>
      </c>
      <c r="O10" s="150" t="str">
        <f>'女子DB'!F10</f>
        <v>九里高校</v>
      </c>
      <c r="P10" s="150" t="str">
        <f>'女子DB'!D10</f>
        <v>05.07.18</v>
      </c>
      <c r="Q10" s="150" t="str">
        <f>'女子DB'!G10</f>
        <v>3</v>
      </c>
      <c r="S10" s="150" t="str">
        <f>'女子DB'!H10</f>
        <v>3</v>
      </c>
    </row>
    <row r="11" spans="1:19" ht="13.5">
      <c r="A11" s="150" t="str">
        <f>'女子DB'!A11</f>
        <v>1506</v>
      </c>
      <c r="B11" s="144"/>
      <c r="C11" s="150" t="str">
        <f>'女子DB'!C11</f>
        <v>ｱﾍﾞｼｵﾘ</v>
      </c>
      <c r="D11" s="150" t="str">
        <f>'女子DB'!B11</f>
        <v>阿部　　栞</v>
      </c>
      <c r="E11" s="144" t="s">
        <v>139</v>
      </c>
      <c r="F11" s="146" t="s">
        <v>168</v>
      </c>
      <c r="G11" s="146"/>
      <c r="H11" s="146"/>
      <c r="I11" s="146"/>
      <c r="J11" s="146"/>
      <c r="K11" s="147" t="s">
        <v>83</v>
      </c>
      <c r="L11" s="151">
        <f>'女子DB'!J11*100</f>
        <v>1669.0000000000002</v>
      </c>
      <c r="M11" s="151">
        <f>'女子DB'!K11*100</f>
        <v>1767.0000000000002</v>
      </c>
      <c r="O11" s="150" t="str">
        <f>'女子DB'!F11</f>
        <v>九里高校</v>
      </c>
      <c r="P11" s="150" t="str">
        <f>'女子DB'!D11</f>
        <v>06.03.30</v>
      </c>
      <c r="Q11" s="150" t="str">
        <f>'女子DB'!G11</f>
        <v>3</v>
      </c>
      <c r="S11" s="150" t="str">
        <f>'女子DB'!H11</f>
        <v>3</v>
      </c>
    </row>
    <row r="12" spans="1:19" ht="13.5">
      <c r="A12" s="150" t="str">
        <f>'女子DB'!A12</f>
        <v>1515</v>
      </c>
      <c r="B12" s="144"/>
      <c r="C12" s="150" t="str">
        <f>'女子DB'!C12</f>
        <v>ｱﾍﾞｶﾋﾐ</v>
      </c>
      <c r="D12" s="150" t="str">
        <f>'女子DB'!B12</f>
        <v>阿部花日未</v>
      </c>
      <c r="E12" s="144" t="s">
        <v>139</v>
      </c>
      <c r="F12" s="146" t="s">
        <v>168</v>
      </c>
      <c r="G12" s="146"/>
      <c r="H12" s="146"/>
      <c r="I12" s="146"/>
      <c r="J12" s="146"/>
      <c r="K12" s="147" t="s">
        <v>83</v>
      </c>
      <c r="L12" s="151">
        <f>'女子DB'!J12*100</f>
        <v>10842</v>
      </c>
      <c r="M12" s="151">
        <f>'女子DB'!K12*100</f>
        <v>12620</v>
      </c>
      <c r="O12" s="150" t="str">
        <f>'女子DB'!F12</f>
        <v>山形工業高校</v>
      </c>
      <c r="P12" s="150" t="str">
        <f>'女子DB'!D12</f>
        <v>07.08.11</v>
      </c>
      <c r="Q12" s="150" t="str">
        <f>'女子DB'!G12</f>
        <v>3</v>
      </c>
      <c r="S12" s="150" t="str">
        <f>'女子DB'!H12</f>
        <v>1</v>
      </c>
    </row>
    <row r="13" spans="1:19" ht="13.5">
      <c r="A13" s="150" t="str">
        <f>'女子DB'!A13</f>
        <v>1518</v>
      </c>
      <c r="B13" s="144"/>
      <c r="C13" s="150" t="str">
        <f>'女子DB'!C13</f>
        <v>ｱﾍﾞﾓﾓｶ</v>
      </c>
      <c r="D13" s="150" t="str">
        <f>'女子DB'!B13</f>
        <v>阿部　桃佳</v>
      </c>
      <c r="E13" s="144" t="s">
        <v>139</v>
      </c>
      <c r="F13" s="146" t="s">
        <v>168</v>
      </c>
      <c r="G13" s="146"/>
      <c r="H13" s="146"/>
      <c r="I13" s="146"/>
      <c r="J13" s="146"/>
      <c r="K13" s="147" t="s">
        <v>83</v>
      </c>
      <c r="L13" s="151">
        <f>'女子DB'!J13*100</f>
        <v>16429</v>
      </c>
      <c r="M13" s="151">
        <f>'女子DB'!K13*100</f>
        <v>17968</v>
      </c>
      <c r="O13" s="150" t="str">
        <f>'女子DB'!F13</f>
        <v>日大山形高校</v>
      </c>
      <c r="P13" s="150" t="str">
        <f>'女子DB'!D13</f>
        <v>08.03.05</v>
      </c>
      <c r="Q13" s="150" t="str">
        <f>'女子DB'!G13</f>
        <v>3</v>
      </c>
      <c r="S13" s="150" t="str">
        <f>'女子DB'!H13</f>
        <v>1</v>
      </c>
    </row>
    <row r="14" spans="1:19" ht="13.5">
      <c r="A14" s="150" t="str">
        <f>'女子DB'!A14</f>
        <v>1519</v>
      </c>
      <c r="B14" s="144"/>
      <c r="C14" s="150" t="str">
        <f>'女子DB'!C14</f>
        <v>ｻｸﾏﾕｲ</v>
      </c>
      <c r="D14" s="150" t="str">
        <f>'女子DB'!B14</f>
        <v>佐久間優衣</v>
      </c>
      <c r="E14" s="144" t="s">
        <v>139</v>
      </c>
      <c r="F14" s="146" t="s">
        <v>168</v>
      </c>
      <c r="G14" s="146"/>
      <c r="H14" s="146"/>
      <c r="I14" s="146"/>
      <c r="J14" s="146"/>
      <c r="K14" s="147" t="s">
        <v>83</v>
      </c>
      <c r="L14" s="151">
        <f>'女子DB'!J14*100</f>
        <v>21122</v>
      </c>
      <c r="M14" s="151">
        <f>'女子DB'!K14*100</f>
        <v>15325</v>
      </c>
      <c r="O14" s="150" t="str">
        <f>'女子DB'!F14</f>
        <v>山形工業高校</v>
      </c>
      <c r="P14" s="150" t="str">
        <f>'女子DB'!D14</f>
        <v>06.08.05</v>
      </c>
      <c r="Q14" s="150" t="str">
        <f>'女子DB'!G14</f>
        <v>3</v>
      </c>
      <c r="S14" s="150" t="str">
        <f>'女子DB'!H14</f>
        <v>2</v>
      </c>
    </row>
    <row r="15" spans="1:19" ht="13.5">
      <c r="A15" s="150" t="str">
        <f>'女子DB'!A15</f>
        <v>1523</v>
      </c>
      <c r="B15" s="144"/>
      <c r="C15" s="150" t="str">
        <f>'女子DB'!C15</f>
        <v>ｲﾄｳｴﾘﾅ</v>
      </c>
      <c r="D15" s="150" t="str">
        <f>'女子DB'!B15</f>
        <v>伊藤衣莉奈</v>
      </c>
      <c r="E15" s="144" t="s">
        <v>139</v>
      </c>
      <c r="F15" s="146" t="s">
        <v>168</v>
      </c>
      <c r="G15" s="146"/>
      <c r="H15" s="146"/>
      <c r="I15" s="146"/>
      <c r="J15" s="146"/>
      <c r="K15" s="147" t="s">
        <v>83</v>
      </c>
      <c r="L15" s="151">
        <f>'女子DB'!J15*100</f>
        <v>12816</v>
      </c>
      <c r="M15" s="151">
        <f>'女子DB'!K15*100</f>
        <v>16713</v>
      </c>
      <c r="O15" s="150" t="str">
        <f>'女子DB'!F15</f>
        <v>朝日スポ少</v>
      </c>
      <c r="P15" s="150" t="str">
        <f>'女子DB'!D15</f>
        <v>07.10.25</v>
      </c>
      <c r="Q15" s="150" t="str">
        <f>'女子DB'!G15</f>
        <v>4</v>
      </c>
      <c r="S15" s="150" t="str">
        <f>'女子DB'!H15</f>
        <v>0</v>
      </c>
    </row>
    <row r="16" spans="1:19" ht="13.5">
      <c r="A16" s="150" t="str">
        <f>'女子DB'!A16</f>
        <v>1524</v>
      </c>
      <c r="B16" s="144"/>
      <c r="C16" s="150" t="str">
        <f>'女子DB'!C16</f>
        <v>ﾅﾝﾊﾞﾕｳｶ</v>
      </c>
      <c r="D16" s="150" t="str">
        <f>'女子DB'!B16</f>
        <v>難波　優花</v>
      </c>
      <c r="E16" s="144" t="s">
        <v>139</v>
      </c>
      <c r="F16" s="146" t="s">
        <v>168</v>
      </c>
      <c r="G16" s="146"/>
      <c r="H16" s="146"/>
      <c r="I16" s="146"/>
      <c r="J16" s="146"/>
      <c r="K16" s="147" t="s">
        <v>83</v>
      </c>
      <c r="L16" s="151">
        <f>'女子DB'!J16*100</f>
        <v>5199</v>
      </c>
      <c r="M16" s="151">
        <f>'女子DB'!K16*100</f>
        <v>7826.000000000001</v>
      </c>
      <c r="O16" s="150" t="str">
        <f>'女子DB'!F16</f>
        <v>日大山形高校</v>
      </c>
      <c r="P16" s="150" t="str">
        <f>'女子DB'!D16</f>
        <v>08.01.18</v>
      </c>
      <c r="Q16" s="150" t="str">
        <f>'女子DB'!G16</f>
        <v>3</v>
      </c>
      <c r="S16" s="150" t="str">
        <f>'女子DB'!H16</f>
        <v>1</v>
      </c>
    </row>
    <row r="17" spans="1:19" ht="13.5">
      <c r="A17" s="150" t="str">
        <f>'女子DB'!A17</f>
        <v>1537</v>
      </c>
      <c r="B17" s="144"/>
      <c r="C17" s="150" t="str">
        <f>'女子DB'!C17</f>
        <v>ｻﾄｳﾋﾖﾘ</v>
      </c>
      <c r="D17" s="150" t="str">
        <f>'女子DB'!B17</f>
        <v>佐藤　陽和</v>
      </c>
      <c r="E17" s="144" t="s">
        <v>139</v>
      </c>
      <c r="F17" s="146" t="s">
        <v>168</v>
      </c>
      <c r="G17" s="146"/>
      <c r="H17" s="146"/>
      <c r="I17" s="146"/>
      <c r="J17" s="146"/>
      <c r="K17" s="147" t="s">
        <v>83</v>
      </c>
      <c r="L17" s="151">
        <f>'女子DB'!J17*100</f>
        <v>14971</v>
      </c>
      <c r="M17" s="151">
        <f>'女子DB'!K17*100</f>
        <v>18307</v>
      </c>
      <c r="O17" s="150" t="str">
        <f>'女子DB'!F17</f>
        <v>山形中央高校</v>
      </c>
      <c r="P17" s="150" t="str">
        <f>'女子DB'!D17</f>
        <v>07.12.17</v>
      </c>
      <c r="Q17" s="150" t="str">
        <f>'女子DB'!G17</f>
        <v>3</v>
      </c>
      <c r="S17" s="150" t="str">
        <f>'女子DB'!H17</f>
        <v>1</v>
      </c>
    </row>
    <row r="18" spans="1:19" ht="13.5">
      <c r="A18" s="150" t="str">
        <f>'女子DB'!A18</f>
        <v>1547</v>
      </c>
      <c r="B18" s="144"/>
      <c r="C18" s="150" t="str">
        <f>'女子DB'!C18</f>
        <v>ｻﾄｳﾚｱ</v>
      </c>
      <c r="D18" s="150" t="str">
        <f>'女子DB'!B18</f>
        <v>佐藤　伶海</v>
      </c>
      <c r="E18" s="144" t="s">
        <v>139</v>
      </c>
      <c r="F18" s="146" t="s">
        <v>168</v>
      </c>
      <c r="G18" s="146"/>
      <c r="H18" s="146"/>
      <c r="I18" s="146"/>
      <c r="J18" s="146"/>
      <c r="K18" s="147" t="s">
        <v>83</v>
      </c>
      <c r="L18" s="151">
        <f>'女子DB'!J18*100</f>
        <v>20294</v>
      </c>
      <c r="M18" s="151">
        <f>'女子DB'!K18*100</f>
        <v>19970</v>
      </c>
      <c r="O18" s="150" t="str">
        <f>'女子DB'!F18</f>
        <v>尾花沢中学</v>
      </c>
      <c r="P18" s="150" t="str">
        <f>'女子DB'!D18</f>
        <v>08.09.13</v>
      </c>
      <c r="Q18" s="150" t="str">
        <f>'女子DB'!G18</f>
        <v>2</v>
      </c>
      <c r="S18" s="150" t="str">
        <f>'女子DB'!H18</f>
        <v>3</v>
      </c>
    </row>
    <row r="19" spans="1:19" ht="13.5">
      <c r="A19" s="150" t="str">
        <f>'女子DB'!A19</f>
        <v>1550</v>
      </c>
      <c r="B19" s="144"/>
      <c r="C19" s="150" t="str">
        <f>'女子DB'!C19</f>
        <v>ｵﾉﾃﾞﾗﾓﾓｶ</v>
      </c>
      <c r="D19" s="150" t="str">
        <f>'女子DB'!B19</f>
        <v>小野寺桃花</v>
      </c>
      <c r="E19" s="144" t="s">
        <v>139</v>
      </c>
      <c r="F19" s="146" t="s">
        <v>168</v>
      </c>
      <c r="G19" s="146"/>
      <c r="H19" s="146"/>
      <c r="I19" s="146"/>
      <c r="J19" s="146"/>
      <c r="K19" s="147" t="s">
        <v>83</v>
      </c>
      <c r="L19" s="151">
        <f>'女子DB'!J19*100</f>
        <v>24345</v>
      </c>
      <c r="M19" s="151">
        <f>'女子DB'!K19*100</f>
        <v>25064</v>
      </c>
      <c r="O19" s="150" t="str">
        <f>'女子DB'!F19</f>
        <v>鶴岡第二中</v>
      </c>
      <c r="P19" s="150" t="str">
        <f>'女子DB'!D19</f>
        <v>09.01.27</v>
      </c>
      <c r="Q19" s="150" t="str">
        <f>'女子DB'!G19</f>
        <v>2</v>
      </c>
      <c r="S19" s="150" t="str">
        <f>'女子DB'!H19</f>
        <v>3</v>
      </c>
    </row>
    <row r="20" spans="1:19" ht="13.5">
      <c r="A20" s="150" t="str">
        <f>'女子DB'!A20</f>
        <v>1559</v>
      </c>
      <c r="B20" s="144"/>
      <c r="C20" s="150" t="str">
        <f>'女子DB'!C20</f>
        <v>ﾖｺｻﾜﾒｲ</v>
      </c>
      <c r="D20" s="150" t="str">
        <f>'女子DB'!B20</f>
        <v>横澤　芽彩</v>
      </c>
      <c r="E20" s="144" t="s">
        <v>139</v>
      </c>
      <c r="F20" s="146" t="s">
        <v>168</v>
      </c>
      <c r="G20" s="146"/>
      <c r="H20" s="146"/>
      <c r="I20" s="146"/>
      <c r="J20" s="146"/>
      <c r="K20" s="147" t="s">
        <v>83</v>
      </c>
      <c r="L20" s="151">
        <f>'女子DB'!J20*100</f>
        <v>18042</v>
      </c>
      <c r="M20" s="151">
        <f>'女子DB'!K20*100</f>
        <v>19267</v>
      </c>
      <c r="O20" s="150" t="str">
        <f>'女子DB'!F20</f>
        <v>飯豊中学</v>
      </c>
      <c r="P20" s="150" t="str">
        <f>'女子DB'!D20</f>
        <v>08.07.29</v>
      </c>
      <c r="Q20" s="150" t="str">
        <f>'女子DB'!G20</f>
        <v>2</v>
      </c>
      <c r="S20" s="150" t="str">
        <f>'女子DB'!H20</f>
        <v>3</v>
      </c>
    </row>
    <row r="21" spans="1:19" ht="13.5">
      <c r="A21" s="150" t="str">
        <f>'女子DB'!A21</f>
        <v>1565</v>
      </c>
      <c r="B21" s="144"/>
      <c r="C21" s="150" t="str">
        <f>'女子DB'!C21</f>
        <v>ｻﾄｳｶﾉﾝ</v>
      </c>
      <c r="D21" s="150" t="str">
        <f>'女子DB'!B21</f>
        <v>佐藤　華音</v>
      </c>
      <c r="E21" s="144" t="s">
        <v>139</v>
      </c>
      <c r="F21" s="146" t="s">
        <v>168</v>
      </c>
      <c r="G21" s="146"/>
      <c r="H21" s="146"/>
      <c r="I21" s="146"/>
      <c r="J21" s="146"/>
      <c r="K21" s="147" t="s">
        <v>83</v>
      </c>
      <c r="L21" s="151">
        <f>'女子DB'!J21*100</f>
        <v>18764</v>
      </c>
      <c r="M21" s="151">
        <f>'女子DB'!K21*100</f>
        <v>19139</v>
      </c>
      <c r="O21" s="150" t="str">
        <f>'女子DB'!F21</f>
        <v>金山中学</v>
      </c>
      <c r="P21" s="150" t="str">
        <f>'女子DB'!D21</f>
        <v>08.06.08</v>
      </c>
      <c r="Q21" s="150" t="str">
        <f>'女子DB'!G21</f>
        <v>2</v>
      </c>
      <c r="S21" s="150" t="str">
        <f>'女子DB'!H21</f>
        <v>3</v>
      </c>
    </row>
    <row r="22" spans="1:19" ht="13.5">
      <c r="A22" s="150" t="str">
        <f>'女子DB'!A22</f>
        <v>1580</v>
      </c>
      <c r="B22" s="144"/>
      <c r="C22" s="150" t="str">
        <f>'女子DB'!C22</f>
        <v>ｶﾄｳﾘﾉ</v>
      </c>
      <c r="D22" s="150" t="str">
        <f>'女子DB'!B22</f>
        <v>加藤　璃乃</v>
      </c>
      <c r="E22" s="144" t="s">
        <v>139</v>
      </c>
      <c r="F22" s="146" t="s">
        <v>168</v>
      </c>
      <c r="G22" s="146"/>
      <c r="H22" s="146"/>
      <c r="I22" s="146"/>
      <c r="J22" s="146"/>
      <c r="K22" s="147" t="s">
        <v>83</v>
      </c>
      <c r="L22" s="151">
        <f>'女子DB'!J22*100</f>
        <v>25917</v>
      </c>
      <c r="M22" s="151">
        <f>'女子DB'!K22*100</f>
        <v>28180</v>
      </c>
      <c r="O22" s="150" t="str">
        <f>'女子DB'!F22</f>
        <v>米沢第二中学</v>
      </c>
      <c r="P22" s="150" t="str">
        <f>'女子DB'!D22</f>
        <v>09.09.11</v>
      </c>
      <c r="Q22" s="150" t="str">
        <f>'女子DB'!G22</f>
        <v>2</v>
      </c>
      <c r="S22" s="150" t="str">
        <f>'女子DB'!H22</f>
        <v>2</v>
      </c>
    </row>
    <row r="23" spans="1:19" ht="13.5">
      <c r="A23" s="150" t="str">
        <f>'女子DB'!A23</f>
        <v>1583</v>
      </c>
      <c r="B23" s="144"/>
      <c r="C23" s="150" t="str">
        <f>'女子DB'!C23</f>
        <v>ｻｲﾄｳｽﾏ</v>
      </c>
      <c r="D23" s="150" t="str">
        <f>'女子DB'!B23</f>
        <v>齋藤　朱磨</v>
      </c>
      <c r="E23" s="144" t="s">
        <v>139</v>
      </c>
      <c r="F23" s="146" t="s">
        <v>168</v>
      </c>
      <c r="G23" s="146"/>
      <c r="H23" s="146"/>
      <c r="I23" s="146"/>
      <c r="J23" s="146"/>
      <c r="K23" s="147" t="s">
        <v>83</v>
      </c>
      <c r="L23" s="151">
        <f>'女子DB'!J23*100</f>
        <v>26895</v>
      </c>
      <c r="M23" s="151">
        <f>'女子DB'!K23*100</f>
        <v>26658.999999999996</v>
      </c>
      <c r="O23" s="150" t="str">
        <f>'女子DB'!F23</f>
        <v>羽黒中学</v>
      </c>
      <c r="P23" s="150" t="str">
        <f>'女子DB'!D23</f>
        <v>09.06.28</v>
      </c>
      <c r="Q23" s="150" t="str">
        <f>'女子DB'!G23</f>
        <v>2</v>
      </c>
      <c r="S23" s="150" t="str">
        <f>'女子DB'!H23</f>
        <v>2</v>
      </c>
    </row>
    <row r="24" spans="1:19" ht="13.5">
      <c r="A24" s="150" t="str">
        <f>'女子DB'!A24</f>
        <v>1585</v>
      </c>
      <c r="B24" s="144"/>
      <c r="C24" s="150" t="str">
        <f>'女子DB'!C24</f>
        <v>ｱｷﾎﾒｲﾅ</v>
      </c>
      <c r="D24" s="150" t="str">
        <f>'女子DB'!B24</f>
        <v>秋保　芽那</v>
      </c>
      <c r="E24" s="144" t="s">
        <v>139</v>
      </c>
      <c r="F24" s="146" t="s">
        <v>168</v>
      </c>
      <c r="G24" s="146"/>
      <c r="H24" s="146"/>
      <c r="I24" s="146"/>
      <c r="J24" s="146"/>
      <c r="K24" s="147" t="s">
        <v>83</v>
      </c>
      <c r="L24" s="151">
        <f>'女子DB'!J24*100</f>
        <v>34338</v>
      </c>
      <c r="M24" s="151">
        <f>'女子DB'!K24*100</f>
        <v>35348</v>
      </c>
      <c r="O24" s="150" t="str">
        <f>'女子DB'!F24</f>
        <v>尾花沢中学</v>
      </c>
      <c r="P24" s="150" t="str">
        <f>'女子DB'!D24</f>
        <v>09.07.08</v>
      </c>
      <c r="Q24" s="150" t="str">
        <f>'女子DB'!G24</f>
        <v>2</v>
      </c>
      <c r="S24" s="150" t="str">
        <f>'女子DB'!H24</f>
        <v>2</v>
      </c>
    </row>
    <row r="25" spans="1:19" ht="13.5">
      <c r="A25" s="150" t="str">
        <f>'女子DB'!A25</f>
        <v>1592</v>
      </c>
      <c r="B25" s="144"/>
      <c r="C25" s="150" t="str">
        <f>'女子DB'!C25</f>
        <v>ｲｶﾗｼｳﾀ</v>
      </c>
      <c r="D25" s="150" t="str">
        <f>'女子DB'!B25</f>
        <v>五十嵐うた</v>
      </c>
      <c r="E25" s="144" t="s">
        <v>139</v>
      </c>
      <c r="F25" s="146" t="s">
        <v>168</v>
      </c>
      <c r="G25" s="146"/>
      <c r="H25" s="146"/>
      <c r="I25" s="146"/>
      <c r="J25" s="146"/>
      <c r="K25" s="147" t="s">
        <v>83</v>
      </c>
      <c r="L25" s="151">
        <f>'女子DB'!J25*100</f>
        <v>16978</v>
      </c>
      <c r="M25" s="151">
        <f>'女子DB'!K25*100</f>
        <v>16801</v>
      </c>
      <c r="O25" s="150" t="str">
        <f>'女子DB'!F25</f>
        <v>市立朝日中学</v>
      </c>
      <c r="P25" s="150" t="str">
        <f>'女子DB'!D25</f>
        <v>09.08.14</v>
      </c>
      <c r="Q25" s="150" t="str">
        <f>'女子DB'!G25</f>
        <v>2</v>
      </c>
      <c r="S25" s="150" t="str">
        <f>'女子DB'!H25</f>
        <v>2</v>
      </c>
    </row>
    <row r="26" spans="1:19" ht="13.5">
      <c r="A26" s="150" t="str">
        <f>'女子DB'!A26</f>
        <v>1600</v>
      </c>
      <c r="B26" s="144"/>
      <c r="C26" s="150" t="str">
        <f>'女子DB'!C26</f>
        <v>ｽｴｶﾅ</v>
      </c>
      <c r="D26" s="150" t="str">
        <f>'女子DB'!B26</f>
        <v>須江　華菜</v>
      </c>
      <c r="E26" s="144" t="s">
        <v>139</v>
      </c>
      <c r="F26" s="146" t="s">
        <v>168</v>
      </c>
      <c r="G26" s="146"/>
      <c r="H26" s="146"/>
      <c r="I26" s="146"/>
      <c r="J26" s="146"/>
      <c r="K26" s="147" t="s">
        <v>83</v>
      </c>
      <c r="L26" s="151">
        <f>'女子DB'!J26*100</f>
        <v>20158</v>
      </c>
      <c r="M26" s="151">
        <f>'女子DB'!K26*100</f>
        <v>19976</v>
      </c>
      <c r="O26" s="150" t="str">
        <f>'女子DB'!F26</f>
        <v>山形第三中学</v>
      </c>
      <c r="P26" s="150" t="str">
        <f>'女子DB'!D26</f>
        <v>09.08.02</v>
      </c>
      <c r="Q26" s="150" t="str">
        <f>'女子DB'!G26</f>
        <v>2</v>
      </c>
      <c r="S26" s="150" t="str">
        <f>'女子DB'!H26</f>
        <v>2</v>
      </c>
    </row>
    <row r="27" spans="1:19" ht="13.5">
      <c r="A27" s="150" t="str">
        <f>'女子DB'!A27</f>
        <v>1612</v>
      </c>
      <c r="B27" s="144"/>
      <c r="C27" s="150" t="str">
        <f>'女子DB'!C27</f>
        <v>ｻｲﾄｳﾏﾛ</v>
      </c>
      <c r="D27" s="150" t="str">
        <f>'女子DB'!B27</f>
        <v>齋藤　磨蕗</v>
      </c>
      <c r="E27" s="144" t="s">
        <v>139</v>
      </c>
      <c r="F27" s="146" t="s">
        <v>168</v>
      </c>
      <c r="G27" s="146"/>
      <c r="H27" s="146"/>
      <c r="I27" s="146"/>
      <c r="J27" s="146"/>
      <c r="K27" s="147" t="s">
        <v>83</v>
      </c>
      <c r="L27" s="151">
        <f>'女子DB'!J27*100</f>
        <v>38640</v>
      </c>
      <c r="M27" s="151">
        <f>'女子DB'!K27*100</f>
        <v>45548</v>
      </c>
      <c r="O27" s="150" t="str">
        <f>'女子DB'!F27</f>
        <v>羽黒中学</v>
      </c>
      <c r="P27" s="150" t="str">
        <f>'女子DB'!D27</f>
        <v>11.03.22</v>
      </c>
      <c r="Q27" s="150" t="str">
        <f>'女子DB'!G27</f>
        <v>2</v>
      </c>
      <c r="S27" s="150" t="str">
        <f>'女子DB'!H27</f>
        <v>1</v>
      </c>
    </row>
    <row r="28" spans="1:19" ht="13.5">
      <c r="A28" s="150" t="str">
        <f>'女子DB'!A28</f>
        <v>1614</v>
      </c>
      <c r="B28" s="144"/>
      <c r="C28" s="150" t="str">
        <f>'女子DB'!C28</f>
        <v>ﾏｷﾋﾏﾘ</v>
      </c>
      <c r="D28" s="150" t="str">
        <f>'女子DB'!B28</f>
        <v>牧　妃麻里</v>
      </c>
      <c r="E28" s="144" t="s">
        <v>139</v>
      </c>
      <c r="F28" s="146" t="s">
        <v>168</v>
      </c>
      <c r="G28" s="146"/>
      <c r="H28" s="146"/>
      <c r="I28" s="146"/>
      <c r="J28" s="146"/>
      <c r="K28" s="147" t="s">
        <v>83</v>
      </c>
      <c r="L28" s="151">
        <f>'女子DB'!J28*100</f>
        <v>38787</v>
      </c>
      <c r="M28" s="151">
        <f>'女子DB'!K28*100</f>
        <v>24742</v>
      </c>
      <c r="O28" s="150" t="str">
        <f>'女子DB'!F28</f>
        <v>羽黒中学</v>
      </c>
      <c r="P28" s="150" t="str">
        <f>'女子DB'!D28</f>
        <v>10.07.12</v>
      </c>
      <c r="Q28" s="150" t="str">
        <f>'女子DB'!G28</f>
        <v>2</v>
      </c>
      <c r="S28" s="150" t="str">
        <f>'女子DB'!H28</f>
        <v>1</v>
      </c>
    </row>
    <row r="29" spans="1:19" ht="13.5">
      <c r="A29" s="150" t="str">
        <f>'女子DB'!A29</f>
        <v>1617</v>
      </c>
      <c r="B29" s="144"/>
      <c r="C29" s="150" t="str">
        <f>'女子DB'!C29</f>
        <v>ｼﾌﾞﾔﾐｶ</v>
      </c>
      <c r="D29" s="150" t="str">
        <f>'女子DB'!B29</f>
        <v>渋谷　美嘉　</v>
      </c>
      <c r="E29" s="144" t="s">
        <v>139</v>
      </c>
      <c r="F29" s="146" t="s">
        <v>168</v>
      </c>
      <c r="G29" s="146"/>
      <c r="H29" s="146"/>
      <c r="I29" s="146"/>
      <c r="J29" s="146"/>
      <c r="K29" s="147" t="s">
        <v>83</v>
      </c>
      <c r="L29" s="151">
        <f>'女子DB'!J29*100</f>
        <v>26443</v>
      </c>
      <c r="M29" s="151">
        <f>'女子DB'!K29*100</f>
        <v>25591</v>
      </c>
      <c r="O29" s="150" t="str">
        <f>'女子DB'!F29</f>
        <v>市立朝日中学</v>
      </c>
      <c r="P29" s="150" t="str">
        <f>'女子DB'!D29</f>
        <v>11.01.06</v>
      </c>
      <c r="Q29" s="150" t="str">
        <f>'女子DB'!G29</f>
        <v>2</v>
      </c>
      <c r="S29" s="150" t="str">
        <f>'女子DB'!H29</f>
        <v>1</v>
      </c>
    </row>
    <row r="30" spans="1:19" ht="13.5">
      <c r="A30" s="150" t="str">
        <f>'女子DB'!A30</f>
        <v>1622</v>
      </c>
      <c r="B30" s="144"/>
      <c r="C30" s="150" t="str">
        <f>'女子DB'!C30</f>
        <v>ｶﾂﾐｹｲ</v>
      </c>
      <c r="D30" s="150" t="str">
        <f>'女子DB'!B30</f>
        <v>勝見　　圭</v>
      </c>
      <c r="E30" s="144" t="s">
        <v>139</v>
      </c>
      <c r="F30" s="146" t="s">
        <v>168</v>
      </c>
      <c r="G30" s="146"/>
      <c r="H30" s="146"/>
      <c r="I30" s="146"/>
      <c r="J30" s="146"/>
      <c r="K30" s="147" t="s">
        <v>83</v>
      </c>
      <c r="L30" s="151">
        <f>'女子DB'!J30*100</f>
        <v>19145</v>
      </c>
      <c r="M30" s="151">
        <f>'女子DB'!K30*100</f>
        <v>29514</v>
      </c>
      <c r="O30" s="150" t="str">
        <f>'女子DB'!F30</f>
        <v>山形五中学</v>
      </c>
      <c r="P30" s="150" t="str">
        <f>'女子DB'!D30</f>
        <v>05.11.30</v>
      </c>
      <c r="Q30" s="150" t="str">
        <f>'女子DB'!G30</f>
        <v>2</v>
      </c>
      <c r="S30" s="150" t="str">
        <f>'女子DB'!H30</f>
        <v>1</v>
      </c>
    </row>
    <row r="31" spans="1:19" ht="13.5">
      <c r="A31" s="150" t="str">
        <f>'女子DB'!A31</f>
        <v>1625</v>
      </c>
      <c r="B31" s="144"/>
      <c r="C31" s="150" t="str">
        <f>'女子DB'!C31</f>
        <v>ｱﾍﾞﾐﾉﾘ</v>
      </c>
      <c r="D31" s="150" t="str">
        <f>'女子DB'!B31</f>
        <v>阿部みのり</v>
      </c>
      <c r="E31" s="144" t="s">
        <v>139</v>
      </c>
      <c r="F31" s="146" t="s">
        <v>168</v>
      </c>
      <c r="G31" s="146"/>
      <c r="H31" s="146"/>
      <c r="I31" s="146"/>
      <c r="J31" s="146"/>
      <c r="K31" s="147" t="s">
        <v>83</v>
      </c>
      <c r="L31" s="151">
        <f>'女子DB'!J31*100</f>
        <v>28523</v>
      </c>
      <c r="M31" s="151">
        <f>'女子DB'!K31*100</f>
        <v>30719</v>
      </c>
      <c r="O31" s="150" t="str">
        <f>'女子DB'!F31</f>
        <v>最上中学</v>
      </c>
      <c r="P31" s="150" t="str">
        <f>'女子DB'!D31</f>
        <v>10.01.15</v>
      </c>
      <c r="Q31" s="150" t="str">
        <f>'女子DB'!G31</f>
        <v>2</v>
      </c>
      <c r="S31" s="150" t="str">
        <f>'女子DB'!H31</f>
        <v>2</v>
      </c>
    </row>
    <row r="32" spans="1:19" ht="13.5">
      <c r="A32" s="150" t="str">
        <f>'女子DB'!A32</f>
        <v>1626</v>
      </c>
      <c r="B32" s="144"/>
      <c r="C32" s="150" t="str">
        <f>'女子DB'!C32</f>
        <v>ｵｵﾆｼｹｲｺ</v>
      </c>
      <c r="D32" s="150" t="str">
        <f>'女子DB'!B32</f>
        <v>大西　啓子</v>
      </c>
      <c r="E32" s="144" t="s">
        <v>139</v>
      </c>
      <c r="F32" s="146" t="s">
        <v>168</v>
      </c>
      <c r="G32" s="146"/>
      <c r="H32" s="146"/>
      <c r="I32" s="146"/>
      <c r="J32" s="146"/>
      <c r="K32" s="147" t="s">
        <v>83</v>
      </c>
      <c r="L32" s="151"/>
      <c r="M32" s="151">
        <f>'女子DB'!K32*100</f>
        <v>25742</v>
      </c>
      <c r="O32" s="150" t="str">
        <f>'女子DB'!F32</f>
        <v>上山アルペン</v>
      </c>
      <c r="P32" s="150" t="str">
        <f>'女子DB'!D32</f>
        <v>58.04.18</v>
      </c>
      <c r="Q32" s="150" t="str">
        <f>'女子DB'!G32</f>
        <v>4</v>
      </c>
      <c r="S32" s="150" t="str">
        <f>'女子DB'!H32</f>
        <v>0</v>
      </c>
    </row>
    <row r="33" spans="1:19" ht="13.5">
      <c r="A33" s="150" t="str">
        <f>'女子DB'!A33</f>
        <v>1628</v>
      </c>
      <c r="B33" s="144"/>
      <c r="C33" s="150" t="str">
        <f>'女子DB'!C33</f>
        <v>ﾜﾀﾅﾍﾞｲｻｷ</v>
      </c>
      <c r="D33" s="150" t="str">
        <f>'女子DB'!B33</f>
        <v>渡部　一咲</v>
      </c>
      <c r="E33" s="144" t="s">
        <v>139</v>
      </c>
      <c r="F33" s="146" t="s">
        <v>168</v>
      </c>
      <c r="G33" s="146"/>
      <c r="H33" s="146"/>
      <c r="I33" s="146"/>
      <c r="J33" s="146"/>
      <c r="K33" s="147" t="s">
        <v>83</v>
      </c>
      <c r="L33" s="151">
        <f>'女子DB'!J33*100</f>
        <v>33837</v>
      </c>
      <c r="M33" s="151">
        <f>'女子DB'!K33*100</f>
        <v>42347</v>
      </c>
      <c r="O33" s="150" t="str">
        <f>'女子DB'!F33</f>
        <v>羽山スポ少</v>
      </c>
      <c r="P33" s="150" t="str">
        <f>'女子DB'!D33</f>
        <v>12.03.28</v>
      </c>
      <c r="Q33" s="150" t="str">
        <f>'女子DB'!G33</f>
        <v>1</v>
      </c>
      <c r="S33" s="150" t="str">
        <f>'女子DB'!H33</f>
        <v>6</v>
      </c>
    </row>
    <row r="34" spans="1:19" ht="13.5">
      <c r="A34" s="150" t="str">
        <f>'女子DB'!A34</f>
        <v>1629</v>
      </c>
      <c r="B34" s="144"/>
      <c r="C34" s="150" t="str">
        <f>'女子DB'!C34</f>
        <v>ｻｸﾗｲｱﾘｽ</v>
      </c>
      <c r="D34" s="150" t="str">
        <f>'女子DB'!B34</f>
        <v>櫻井ありす</v>
      </c>
      <c r="E34" s="144" t="s">
        <v>139</v>
      </c>
      <c r="F34" s="146" t="s">
        <v>168</v>
      </c>
      <c r="G34" s="146"/>
      <c r="H34" s="146"/>
      <c r="I34" s="146"/>
      <c r="J34" s="146"/>
      <c r="K34" s="147" t="s">
        <v>83</v>
      </c>
      <c r="L34" s="151">
        <f>'女子DB'!J34*100</f>
        <v>27920.999999999996</v>
      </c>
      <c r="M34" s="151">
        <f>'女子DB'!K34*100</f>
        <v>26120</v>
      </c>
      <c r="O34" s="150" t="str">
        <f>'女子DB'!F34</f>
        <v>酒田第三中学</v>
      </c>
      <c r="P34" s="150" t="str">
        <f>'女子DB'!D34</f>
        <v>08.07.31</v>
      </c>
      <c r="Q34" s="150" t="str">
        <f>'女子DB'!G34</f>
        <v>2</v>
      </c>
      <c r="S34" s="150" t="str">
        <f>'女子DB'!H34</f>
        <v>3</v>
      </c>
    </row>
    <row r="35" spans="1:19" ht="13.5">
      <c r="A35" s="150" t="str">
        <f>'女子DB'!A35</f>
        <v>1631</v>
      </c>
      <c r="B35" s="144"/>
      <c r="C35" s="150" t="str">
        <f>'女子DB'!C35</f>
        <v>ｱｼﾞｷｱﾉﾝ</v>
      </c>
      <c r="D35" s="150" t="str">
        <f>'女子DB'!B35</f>
        <v>安食　歩音</v>
      </c>
      <c r="E35" s="144" t="s">
        <v>139</v>
      </c>
      <c r="F35" s="146" t="s">
        <v>168</v>
      </c>
      <c r="G35" s="146"/>
      <c r="H35" s="146"/>
      <c r="I35" s="146"/>
      <c r="J35" s="146"/>
      <c r="K35" s="147" t="s">
        <v>83</v>
      </c>
      <c r="L35" s="151">
        <f>'女子DB'!J35*100</f>
        <v>38862</v>
      </c>
      <c r="M35" s="151">
        <f>'女子DB'!K35*100</f>
        <v>51995.00000000001</v>
      </c>
      <c r="O35" s="150" t="str">
        <f>'女子DB'!F35</f>
        <v>西蔵王スポ少</v>
      </c>
      <c r="P35" s="150" t="str">
        <f>'女子DB'!D35</f>
        <v>11.09.13</v>
      </c>
      <c r="Q35" s="150" t="str">
        <f>'女子DB'!G35</f>
        <v>1</v>
      </c>
      <c r="S35" s="150" t="str">
        <f>'女子DB'!H35</f>
        <v>6</v>
      </c>
    </row>
    <row r="36" spans="1:19" ht="13.5">
      <c r="A36" s="150" t="str">
        <f>'女子DB'!A36</f>
        <v>1633</v>
      </c>
      <c r="B36" s="144"/>
      <c r="C36" s="150" t="str">
        <f>'女子DB'!C36</f>
        <v>ｾｲﾉｺｺﾅ</v>
      </c>
      <c r="D36" s="150" t="str">
        <f>'女子DB'!B36</f>
        <v>清野　心花</v>
      </c>
      <c r="E36" s="144" t="s">
        <v>139</v>
      </c>
      <c r="F36" s="146" t="s">
        <v>168</v>
      </c>
      <c r="G36" s="146"/>
      <c r="H36" s="146"/>
      <c r="I36" s="146"/>
      <c r="J36" s="146"/>
      <c r="K36" s="147" t="s">
        <v>83</v>
      </c>
      <c r="L36" s="151">
        <f>'女子DB'!J36*100</f>
        <v>20319</v>
      </c>
      <c r="M36" s="151">
        <f>'女子DB'!K36*100</f>
        <v>20906</v>
      </c>
      <c r="O36" s="150" t="str">
        <f>'女子DB'!F36</f>
        <v>湯殿山スポ少</v>
      </c>
      <c r="P36" s="150" t="str">
        <f>'女子DB'!D36</f>
        <v>11.08.28</v>
      </c>
      <c r="Q36" s="150" t="str">
        <f>'女子DB'!G36</f>
        <v>1</v>
      </c>
      <c r="S36" s="150" t="str">
        <f>'女子DB'!H36</f>
        <v>6</v>
      </c>
    </row>
    <row r="37" spans="1:19" ht="13.5">
      <c r="A37" s="150" t="str">
        <f>'女子DB'!A37</f>
        <v>1634</v>
      </c>
      <c r="B37" s="144"/>
      <c r="C37" s="150" t="str">
        <f>'女子DB'!C37</f>
        <v>ｱﾍﾞﾐｺﾄ</v>
      </c>
      <c r="D37" s="150" t="str">
        <f>'女子DB'!B37</f>
        <v>阿部みこと</v>
      </c>
      <c r="E37" s="144" t="s">
        <v>139</v>
      </c>
      <c r="F37" s="146" t="s">
        <v>168</v>
      </c>
      <c r="G37" s="146"/>
      <c r="H37" s="146"/>
      <c r="I37" s="146"/>
      <c r="J37" s="146"/>
      <c r="K37" s="147" t="s">
        <v>83</v>
      </c>
      <c r="L37" s="151">
        <f>'女子DB'!J37*100</f>
        <v>51467.99999999999</v>
      </c>
      <c r="M37" s="151">
        <f>'女子DB'!K37*100</f>
        <v>53083.00000000001</v>
      </c>
      <c r="O37" s="150" t="str">
        <f>'女子DB'!F37</f>
        <v>もがみJrS.T</v>
      </c>
      <c r="P37" s="150" t="str">
        <f>'女子DB'!D37</f>
        <v>11.08.25</v>
      </c>
      <c r="Q37" s="150" t="str">
        <f>'女子DB'!G37</f>
        <v>1</v>
      </c>
      <c r="S37" s="150" t="str">
        <f>'女子DB'!H37</f>
        <v>6</v>
      </c>
    </row>
    <row r="38" spans="1:19" ht="13.5">
      <c r="A38" s="150" t="str">
        <f>'女子DB'!A38</f>
        <v>1639</v>
      </c>
      <c r="B38" s="144"/>
      <c r="C38" s="150" t="str">
        <f>'女子DB'!C38</f>
        <v>ﾉｸﾞﾁｲﾛﾊ</v>
      </c>
      <c r="D38" s="150" t="str">
        <f>'女子DB'!B38</f>
        <v>野口　彩巴</v>
      </c>
      <c r="E38" s="144" t="s">
        <v>139</v>
      </c>
      <c r="F38" s="146" t="s">
        <v>168</v>
      </c>
      <c r="G38" s="146"/>
      <c r="H38" s="146"/>
      <c r="I38" s="146"/>
      <c r="J38" s="146"/>
      <c r="K38" s="147" t="s">
        <v>83</v>
      </c>
      <c r="L38" s="151">
        <f>'女子DB'!J38*100</f>
        <v>31722.000000000004</v>
      </c>
      <c r="M38" s="151">
        <f>'女子DB'!K38*100</f>
        <v>41046</v>
      </c>
      <c r="O38" s="150" t="str">
        <f>'女子DB'!F38</f>
        <v>羽黒スポ少</v>
      </c>
      <c r="P38" s="150" t="str">
        <f>'女子DB'!D38</f>
        <v>12.03.06</v>
      </c>
      <c r="Q38" s="150" t="str">
        <f>'女子DB'!G38</f>
        <v>1</v>
      </c>
      <c r="S38" s="150" t="str">
        <f>'女子DB'!H38</f>
        <v>6</v>
      </c>
    </row>
    <row r="39" spans="1:19" ht="13.5">
      <c r="A39" s="150" t="str">
        <f>'女子DB'!A39</f>
        <v>1640</v>
      </c>
      <c r="B39" s="144"/>
      <c r="C39" s="150" t="str">
        <f>'女子DB'!C39</f>
        <v>ｲｶﾗｼﾙﾅ</v>
      </c>
      <c r="D39" s="150" t="str">
        <f>'女子DB'!B39</f>
        <v>五十嵐琉那</v>
      </c>
      <c r="E39" s="144" t="s">
        <v>139</v>
      </c>
      <c r="F39" s="146" t="s">
        <v>168</v>
      </c>
      <c r="G39" s="146"/>
      <c r="H39" s="146"/>
      <c r="I39" s="146"/>
      <c r="J39" s="146"/>
      <c r="K39" s="147" t="s">
        <v>83</v>
      </c>
      <c r="L39" s="151"/>
      <c r="M39" s="151">
        <f>'女子DB'!K39*100</f>
        <v>54969.00000000001</v>
      </c>
      <c r="O39" s="150" t="str">
        <f>'女子DB'!F39</f>
        <v>羽黒スポ少</v>
      </c>
      <c r="P39" s="150" t="str">
        <f>'女子DB'!D39</f>
        <v>11.10.20</v>
      </c>
      <c r="Q39" s="150" t="str">
        <f>'女子DB'!G39</f>
        <v>1</v>
      </c>
      <c r="S39" s="150" t="str">
        <f>'女子DB'!H39</f>
        <v>6</v>
      </c>
    </row>
    <row r="40" spans="1:19" ht="13.5">
      <c r="A40" s="150" t="str">
        <f>'女子DB'!A40</f>
        <v>1641</v>
      </c>
      <c r="B40" s="144"/>
      <c r="C40" s="150" t="str">
        <f>'女子DB'!C40</f>
        <v>ｺﾝﾉﾋﾅ</v>
      </c>
      <c r="D40" s="150" t="str">
        <f>'女子DB'!B40</f>
        <v>金野　陽菜</v>
      </c>
      <c r="E40" s="144" t="s">
        <v>139</v>
      </c>
      <c r="F40" s="146" t="s">
        <v>168</v>
      </c>
      <c r="G40" s="146"/>
      <c r="H40" s="146"/>
      <c r="I40" s="146"/>
      <c r="J40" s="146"/>
      <c r="K40" s="147" t="s">
        <v>83</v>
      </c>
      <c r="L40" s="151">
        <f>'女子DB'!J40*100</f>
        <v>46185</v>
      </c>
      <c r="M40" s="151">
        <f>'女子DB'!K40*100</f>
        <v>46755</v>
      </c>
      <c r="O40" s="150" t="str">
        <f>'女子DB'!F40</f>
        <v>羽黒スポ少</v>
      </c>
      <c r="P40" s="150" t="str">
        <f>'女子DB'!D40</f>
        <v>12.03.19</v>
      </c>
      <c r="Q40" s="150" t="str">
        <f>'女子DB'!G40</f>
        <v>1</v>
      </c>
      <c r="S40" s="150" t="str">
        <f>'女子DB'!H40</f>
        <v>6</v>
      </c>
    </row>
    <row r="41" spans="1:19" ht="13.5">
      <c r="A41" s="150" t="str">
        <f>'女子DB'!A41</f>
        <v>1642</v>
      </c>
      <c r="B41" s="144"/>
      <c r="C41" s="150" t="str">
        <f>'女子DB'!C41</f>
        <v>ﾀﾅｶﾏｺ</v>
      </c>
      <c r="D41" s="150" t="str">
        <f>'女子DB'!B41</f>
        <v>田中　舞子</v>
      </c>
      <c r="E41" s="144" t="s">
        <v>139</v>
      </c>
      <c r="F41" s="146" t="s">
        <v>168</v>
      </c>
      <c r="G41" s="146"/>
      <c r="H41" s="146"/>
      <c r="I41" s="146"/>
      <c r="J41" s="146"/>
      <c r="K41" s="147" t="s">
        <v>83</v>
      </c>
      <c r="L41" s="151">
        <f>'女子DB'!J41*100</f>
        <v>29214.999999999996</v>
      </c>
      <c r="M41" s="151">
        <f>'女子DB'!K41*100</f>
        <v>35572</v>
      </c>
      <c r="O41" s="150" t="str">
        <f>'女子DB'!F41</f>
        <v>西蔵王スポ少</v>
      </c>
      <c r="P41" s="150" t="str">
        <f>'女子DB'!D41</f>
        <v>11.05.14</v>
      </c>
      <c r="Q41" s="150" t="str">
        <f>'女子DB'!G41</f>
        <v>1</v>
      </c>
      <c r="S41" s="150" t="str">
        <f>'女子DB'!H41</f>
        <v>6</v>
      </c>
    </row>
    <row r="42" spans="1:19" ht="13.5">
      <c r="A42" s="150" t="str">
        <f>'女子DB'!A42</f>
        <v>1643</v>
      </c>
      <c r="B42" s="144"/>
      <c r="C42" s="150" t="str">
        <f>'女子DB'!C42</f>
        <v>ﾅｶﾆｼﾘｶ</v>
      </c>
      <c r="D42" s="150" t="str">
        <f>'女子DB'!B42</f>
        <v>中西　梨佳</v>
      </c>
      <c r="E42" s="144" t="s">
        <v>139</v>
      </c>
      <c r="F42" s="146" t="s">
        <v>168</v>
      </c>
      <c r="G42" s="146"/>
      <c r="H42" s="146"/>
      <c r="I42" s="146"/>
      <c r="J42" s="146"/>
      <c r="K42" s="147" t="s">
        <v>83</v>
      </c>
      <c r="L42" s="151"/>
      <c r="M42" s="151"/>
      <c r="O42" s="150" t="str">
        <f>'女子DB'!F42</f>
        <v>上山アルペン</v>
      </c>
      <c r="P42" s="150" t="str">
        <f>'女子DB'!D42</f>
        <v>79.11.24</v>
      </c>
      <c r="Q42" s="150" t="str">
        <f>'女子DB'!G42</f>
        <v>4</v>
      </c>
      <c r="S42" s="150" t="str">
        <f>'女子DB'!H42</f>
        <v>0</v>
      </c>
    </row>
    <row r="43" spans="1:19" ht="13.5">
      <c r="A43" s="150" t="str">
        <f>'女子DB'!A43</f>
        <v>1644</v>
      </c>
      <c r="B43" s="144"/>
      <c r="C43" s="150" t="str">
        <f>'女子DB'!C43</f>
        <v>ｽｴｱｺ</v>
      </c>
      <c r="D43" s="150" t="str">
        <f>'女子DB'!B43</f>
        <v>須江　彩琴</v>
      </c>
      <c r="E43" s="144" t="s">
        <v>139</v>
      </c>
      <c r="F43" s="146" t="s">
        <v>168</v>
      </c>
      <c r="G43" s="146"/>
      <c r="H43" s="146"/>
      <c r="I43" s="146"/>
      <c r="J43" s="146"/>
      <c r="K43" s="147" t="s">
        <v>83</v>
      </c>
      <c r="L43" s="151">
        <f>'女子DB'!J43*100</f>
        <v>29660.000000000004</v>
      </c>
      <c r="M43" s="151">
        <f>'女子DB'!K43*100</f>
        <v>37550</v>
      </c>
      <c r="O43" s="150" t="str">
        <f>'女子DB'!F43</f>
        <v>ZAO猿倉RC</v>
      </c>
      <c r="P43" s="150" t="str">
        <f>'女子DB'!D43</f>
        <v>11.12.16</v>
      </c>
      <c r="Q43" s="150" t="str">
        <f>'女子DB'!G43</f>
        <v>1</v>
      </c>
      <c r="S43" s="150" t="str">
        <f>'女子DB'!H43</f>
        <v>6</v>
      </c>
    </row>
    <row r="44" spans="1:19" ht="13.5">
      <c r="A44" s="150" t="str">
        <f>'女子DB'!A44</f>
        <v>1645</v>
      </c>
      <c r="B44" s="144"/>
      <c r="C44" s="150" t="str">
        <f>'女子DB'!C44</f>
        <v>ｼﾌﾞﾔﾏｵ</v>
      </c>
      <c r="D44" s="150" t="str">
        <f>'女子DB'!B44</f>
        <v>渋谷　麻緒</v>
      </c>
      <c r="E44" s="144" t="s">
        <v>139</v>
      </c>
      <c r="F44" s="146" t="s">
        <v>168</v>
      </c>
      <c r="G44" s="146"/>
      <c r="H44" s="146"/>
      <c r="I44" s="146"/>
      <c r="J44" s="146"/>
      <c r="K44" s="147" t="s">
        <v>83</v>
      </c>
      <c r="L44" s="151">
        <f>'女子DB'!J44*100</f>
        <v>29954.000000000004</v>
      </c>
      <c r="M44" s="151">
        <f>'女子DB'!K44*100</f>
        <v>52232.00000000001</v>
      </c>
      <c r="O44" s="150" t="str">
        <f>'女子DB'!F44</f>
        <v>湯殿山スポ少</v>
      </c>
      <c r="P44" s="150" t="str">
        <f>'女子DB'!D44</f>
        <v>12.07.29</v>
      </c>
      <c r="Q44" s="150" t="str">
        <f>'女子DB'!G44</f>
        <v>1</v>
      </c>
      <c r="S44" s="150" t="str">
        <f>'女子DB'!H44</f>
        <v>5</v>
      </c>
    </row>
    <row r="45" spans="1:19" ht="13.5">
      <c r="A45" s="150" t="str">
        <f>'女子DB'!A45</f>
        <v>1646</v>
      </c>
      <c r="B45" s="144"/>
      <c r="C45" s="150" t="str">
        <f>'女子DB'!C45</f>
        <v>ｵｶﾞｻﾜﾗｺﾄﾊ</v>
      </c>
      <c r="D45" s="150" t="str">
        <f>'女子DB'!B45</f>
        <v>小笠原詞葉</v>
      </c>
      <c r="E45" s="144" t="s">
        <v>139</v>
      </c>
      <c r="F45" s="146" t="s">
        <v>168</v>
      </c>
      <c r="G45" s="146"/>
      <c r="H45" s="146"/>
      <c r="I45" s="146"/>
      <c r="J45" s="146"/>
      <c r="K45" s="147" t="s">
        <v>83</v>
      </c>
      <c r="L45" s="151">
        <f>'女子DB'!J45*100</f>
        <v>39180</v>
      </c>
      <c r="M45" s="151">
        <f>'女子DB'!K45*100</f>
        <v>48429</v>
      </c>
      <c r="O45" s="150" t="str">
        <f>'女子DB'!F45</f>
        <v>ｽﾉｰｴﾝｼﾞｪﾙｽ</v>
      </c>
      <c r="P45" s="150" t="str">
        <f>'女子DB'!D45</f>
        <v>13.01.05</v>
      </c>
      <c r="Q45" s="150" t="str">
        <f>'女子DB'!G45</f>
        <v>1</v>
      </c>
      <c r="S45" s="150" t="str">
        <f>'女子DB'!H45</f>
        <v>5</v>
      </c>
    </row>
    <row r="46" spans="1:19" ht="13.5">
      <c r="A46" s="150" t="str">
        <f>'女子DB'!A46</f>
        <v>1647</v>
      </c>
      <c r="B46" s="144"/>
      <c r="C46" s="150" t="str">
        <f>'女子DB'!C46</f>
        <v>ﾖｺﾔﾏﾋﾅ</v>
      </c>
      <c r="D46" s="150" t="str">
        <f>'女子DB'!B46</f>
        <v>横山　陽菜</v>
      </c>
      <c r="E46" s="144" t="s">
        <v>139</v>
      </c>
      <c r="F46" s="146" t="s">
        <v>168</v>
      </c>
      <c r="G46" s="146"/>
      <c r="H46" s="146"/>
      <c r="I46" s="146"/>
      <c r="J46" s="146"/>
      <c r="K46" s="147" t="s">
        <v>83</v>
      </c>
      <c r="L46" s="151">
        <f>'女子DB'!J46*100</f>
        <v>43561</v>
      </c>
      <c r="M46" s="151">
        <f>'女子DB'!K46*100</f>
        <v>54742.99999999999</v>
      </c>
      <c r="O46" s="150" t="str">
        <f>'女子DB'!F46</f>
        <v>白鷹Ｊｒ</v>
      </c>
      <c r="P46" s="150" t="str">
        <f>'女子DB'!D46</f>
        <v>05.09.09</v>
      </c>
      <c r="Q46" s="150" t="str">
        <f>'女子DB'!G46</f>
        <v>1</v>
      </c>
      <c r="S46" s="150" t="str">
        <f>'女子DB'!H46</f>
        <v>6</v>
      </c>
    </row>
    <row r="47" spans="1:19" ht="13.5">
      <c r="A47" s="150" t="str">
        <f>'女子DB'!A47</f>
        <v>1651</v>
      </c>
      <c r="B47" s="144"/>
      <c r="C47" s="150" t="str">
        <f>'女子DB'!C47</f>
        <v>ﾖｼﾀﾞｼﾉ</v>
      </c>
      <c r="D47" s="150" t="str">
        <f>'女子DB'!B47</f>
        <v>吉田　梓乃</v>
      </c>
      <c r="E47" s="144" t="s">
        <v>139</v>
      </c>
      <c r="F47" s="146" t="s">
        <v>168</v>
      </c>
      <c r="G47" s="146"/>
      <c r="H47" s="146"/>
      <c r="I47" s="146"/>
      <c r="J47" s="146"/>
      <c r="K47" s="147" t="s">
        <v>83</v>
      </c>
      <c r="L47" s="151">
        <f>'女子DB'!J47*100</f>
        <v>2373</v>
      </c>
      <c r="M47" s="151">
        <f>'女子DB'!K47*100</f>
        <v>362</v>
      </c>
      <c r="O47" s="150" t="str">
        <f>'女子DB'!F47</f>
        <v>日大山形高校</v>
      </c>
      <c r="P47" s="150" t="str">
        <f>'女子DB'!D47</f>
        <v>05.07.02</v>
      </c>
      <c r="Q47" s="150" t="str">
        <f>'女子DB'!G47</f>
        <v>3</v>
      </c>
      <c r="S47" s="150" t="str">
        <f>'女子DB'!H47</f>
        <v>3</v>
      </c>
    </row>
    <row r="48" spans="1:19" ht="13.5">
      <c r="A48" s="150" t="str">
        <f>'女子DB'!A48</f>
        <v>1652</v>
      </c>
      <c r="B48" s="144"/>
      <c r="C48" s="150" t="str">
        <f>'女子DB'!C48</f>
        <v>ﾔﾏｼﾀﾘｺﾎﾞ</v>
      </c>
      <c r="D48" s="150" t="str">
        <f>'女子DB'!B48</f>
        <v>山下りこぼ</v>
      </c>
      <c r="E48" s="144" t="s">
        <v>139</v>
      </c>
      <c r="F48" s="146" t="s">
        <v>168</v>
      </c>
      <c r="G48" s="146"/>
      <c r="H48" s="146"/>
      <c r="I48" s="146"/>
      <c r="J48" s="146"/>
      <c r="K48" s="147" t="s">
        <v>83</v>
      </c>
      <c r="L48" s="151">
        <f>'女子DB'!J48*100</f>
        <v>1146</v>
      </c>
      <c r="M48" s="151">
        <f>'女子DB'!K48*100</f>
        <v>1549</v>
      </c>
      <c r="O48" s="150" t="str">
        <f>'女子DB'!F48</f>
        <v>日大山形高校</v>
      </c>
      <c r="P48" s="150" t="str">
        <f>'女子DB'!D48</f>
        <v>05.07.23</v>
      </c>
      <c r="Q48" s="150" t="str">
        <f>'女子DB'!G48</f>
        <v>3</v>
      </c>
      <c r="S48" s="150" t="str">
        <f>'女子DB'!H48</f>
        <v>3</v>
      </c>
    </row>
    <row r="49" spans="1:19" ht="13.5">
      <c r="A49" s="150" t="str">
        <f>'女子DB'!A49</f>
        <v>1654</v>
      </c>
      <c r="B49" s="144"/>
      <c r="C49" s="150" t="str">
        <f>'女子DB'!C49</f>
        <v>ｼｶﾞｱｲ</v>
      </c>
      <c r="D49" s="150" t="str">
        <f>'女子DB'!B49</f>
        <v>志賀　　愛</v>
      </c>
      <c r="E49" s="144" t="s">
        <v>139</v>
      </c>
      <c r="F49" s="146" t="s">
        <v>168</v>
      </c>
      <c r="G49" s="146"/>
      <c r="H49" s="146"/>
      <c r="I49" s="146"/>
      <c r="J49" s="146"/>
      <c r="K49" s="147" t="s">
        <v>83</v>
      </c>
      <c r="L49" s="151">
        <f>'女子DB'!J49*100</f>
        <v>21728</v>
      </c>
      <c r="M49" s="151">
        <f>'女子DB'!K49*100</f>
        <v>25574</v>
      </c>
      <c r="O49" s="150" t="str">
        <f>'女子DB'!F49</f>
        <v>米沢第二中学</v>
      </c>
      <c r="P49" s="150" t="str">
        <f>'女子DB'!D49</f>
        <v>10.02.23</v>
      </c>
      <c r="Q49" s="150" t="str">
        <f>'女子DB'!G49</f>
        <v>2</v>
      </c>
      <c r="S49" s="150" t="str">
        <f>'女子DB'!H49</f>
        <v>2</v>
      </c>
    </row>
    <row r="50" spans="1:19" ht="13.5">
      <c r="A50" s="150" t="str">
        <f>'女子DB'!A50</f>
        <v>1655</v>
      </c>
      <c r="B50" s="144"/>
      <c r="C50" s="150" t="str">
        <f>'女子DB'!C50</f>
        <v>ｲﾜｻｷﾓﾈ</v>
      </c>
      <c r="D50" s="150" t="str">
        <f>'女子DB'!B50</f>
        <v>岩崎　文音</v>
      </c>
      <c r="E50" s="144" t="s">
        <v>139</v>
      </c>
      <c r="F50" s="146" t="s">
        <v>168</v>
      </c>
      <c r="G50" s="146"/>
      <c r="H50" s="146"/>
      <c r="I50" s="146"/>
      <c r="J50" s="146"/>
      <c r="K50" s="147" t="s">
        <v>83</v>
      </c>
      <c r="L50" s="151">
        <f>'女子DB'!J50*100</f>
        <v>41279</v>
      </c>
      <c r="M50" s="151">
        <f>'女子DB'!K50*100</f>
        <v>49716</v>
      </c>
      <c r="O50" s="150" t="str">
        <f>'女子DB'!F50</f>
        <v>米沢ジュニア</v>
      </c>
      <c r="P50" s="150" t="str">
        <f>'女子DB'!D50</f>
        <v>12.05.21</v>
      </c>
      <c r="Q50" s="150" t="str">
        <f>'女子DB'!G50</f>
        <v>1</v>
      </c>
      <c r="S50" s="150" t="str">
        <f>'女子DB'!H50</f>
        <v>5</v>
      </c>
    </row>
    <row r="51" spans="1:19" ht="13.5">
      <c r="A51" s="150" t="str">
        <f>'女子DB'!A51</f>
        <v>1656</v>
      </c>
      <c r="B51" s="144"/>
      <c r="C51" s="150" t="str">
        <f>'女子DB'!C51</f>
        <v>ｺﾞﾄｳｱｺ</v>
      </c>
      <c r="D51" s="150" t="str">
        <f>'女子DB'!B51</f>
        <v>後藤　彩心</v>
      </c>
      <c r="E51" s="144" t="s">
        <v>139</v>
      </c>
      <c r="F51" s="146" t="s">
        <v>168</v>
      </c>
      <c r="G51" s="146"/>
      <c r="H51" s="146"/>
      <c r="I51" s="146"/>
      <c r="J51" s="146"/>
      <c r="K51" s="147" t="s">
        <v>83</v>
      </c>
      <c r="L51" s="151">
        <f>'女子DB'!J51*100</f>
        <v>23395</v>
      </c>
      <c r="M51" s="151">
        <f>'女子DB'!K51*100</f>
        <v>24536</v>
      </c>
      <c r="O51" s="150" t="str">
        <f>'女子DB'!F51</f>
        <v>天童市スポ少</v>
      </c>
      <c r="P51" s="150" t="str">
        <f>'女子DB'!D51</f>
        <v>11.09.20</v>
      </c>
      <c r="Q51" s="150" t="str">
        <f>'女子DB'!G51</f>
        <v>1</v>
      </c>
      <c r="S51" s="150" t="str">
        <f>'女子DB'!H51</f>
        <v>6</v>
      </c>
    </row>
    <row r="52" spans="1:19" ht="13.5">
      <c r="A52" s="150" t="str">
        <f>'女子DB'!A52</f>
        <v>1657</v>
      </c>
      <c r="B52" s="144"/>
      <c r="C52" s="150" t="str">
        <f>'女子DB'!C52</f>
        <v>ﾎﾝﾏﾈﾈ</v>
      </c>
      <c r="D52" s="150" t="str">
        <f>'女子DB'!B52</f>
        <v>本間　ねね</v>
      </c>
      <c r="E52" s="144" t="s">
        <v>139</v>
      </c>
      <c r="F52" s="146" t="s">
        <v>168</v>
      </c>
      <c r="G52" s="146"/>
      <c r="H52" s="146"/>
      <c r="I52" s="146"/>
      <c r="J52" s="146"/>
      <c r="K52" s="147" t="s">
        <v>83</v>
      </c>
      <c r="L52" s="151">
        <f>'女子DB'!J52*100</f>
        <v>28076</v>
      </c>
      <c r="M52" s="151">
        <f>'女子DB'!K52*100</f>
        <v>28941.000000000004</v>
      </c>
      <c r="O52" s="150" t="str">
        <f>'女子DB'!F52</f>
        <v>天童市スポ少</v>
      </c>
      <c r="P52" s="150" t="str">
        <f>'女子DB'!D52</f>
        <v>12.03.09</v>
      </c>
      <c r="Q52" s="150" t="str">
        <f>'女子DB'!G52</f>
        <v>1</v>
      </c>
      <c r="S52" s="150" t="str">
        <f>'女子DB'!H52</f>
        <v>6</v>
      </c>
    </row>
    <row r="53" spans="1:19" ht="13.5">
      <c r="A53" s="150" t="str">
        <f>'女子DB'!A53</f>
        <v>1659</v>
      </c>
      <c r="B53" s="144"/>
      <c r="C53" s="150" t="str">
        <f>'女子DB'!C53</f>
        <v>ｳﾒｷｱﾏﾈ</v>
      </c>
      <c r="D53" s="150" t="str">
        <f>'女子DB'!B53</f>
        <v>梅木　天寧</v>
      </c>
      <c r="E53" s="144" t="s">
        <v>139</v>
      </c>
      <c r="F53" s="146" t="s">
        <v>168</v>
      </c>
      <c r="G53" s="146"/>
      <c r="H53" s="146"/>
      <c r="I53" s="146"/>
      <c r="J53" s="146"/>
      <c r="K53" s="147" t="s">
        <v>83</v>
      </c>
      <c r="L53" s="151">
        <f>'女子DB'!J53*100</f>
        <v>30775</v>
      </c>
      <c r="M53" s="151">
        <f>'女子DB'!K53*100</f>
        <v>32719</v>
      </c>
      <c r="O53" s="150" t="str">
        <f>'女子DB'!F53</f>
        <v>羽黒スポ少</v>
      </c>
      <c r="P53" s="150" t="str">
        <f>'女子DB'!D53</f>
        <v>12.04.03</v>
      </c>
      <c r="Q53" s="150" t="str">
        <f>'女子DB'!G53</f>
        <v>1</v>
      </c>
      <c r="S53" s="150" t="str">
        <f>'女子DB'!H53</f>
        <v>5</v>
      </c>
    </row>
    <row r="54" spans="1:19" ht="13.5">
      <c r="A54" s="150" t="str">
        <f>'女子DB'!A54</f>
        <v>1660</v>
      </c>
      <c r="B54" s="144"/>
      <c r="C54" s="150" t="str">
        <f>'女子DB'!C54</f>
        <v>ｺﾊﾞﾔｼｱﾐﾘ</v>
      </c>
      <c r="D54" s="150" t="str">
        <f>'女子DB'!B54</f>
        <v>小林亜弥莉</v>
      </c>
      <c r="E54" s="144" t="s">
        <v>139</v>
      </c>
      <c r="F54" s="146" t="s">
        <v>168</v>
      </c>
      <c r="G54" s="146"/>
      <c r="H54" s="146"/>
      <c r="I54" s="146"/>
      <c r="J54" s="146"/>
      <c r="K54" s="147" t="s">
        <v>83</v>
      </c>
      <c r="L54" s="151">
        <f>'女子DB'!J54*100</f>
        <v>50192</v>
      </c>
      <c r="M54" s="151">
        <f>'女子DB'!K54*100</f>
        <v>58437</v>
      </c>
      <c r="O54" s="150" t="str">
        <f>'女子DB'!F54</f>
        <v>羽黒スポ少</v>
      </c>
      <c r="P54" s="150" t="str">
        <f>'女子DB'!D54</f>
        <v>13.01.06</v>
      </c>
      <c r="Q54" s="150" t="str">
        <f>'女子DB'!G54</f>
        <v>1</v>
      </c>
      <c r="S54" s="150" t="str">
        <f>'女子DB'!H54</f>
        <v>5</v>
      </c>
    </row>
    <row r="55" spans="1:19" ht="13.5">
      <c r="A55" s="150" t="str">
        <f>'女子DB'!A55</f>
        <v>1663</v>
      </c>
      <c r="B55" s="144"/>
      <c r="C55" s="150" t="str">
        <f>'女子DB'!C55</f>
        <v>ｶﾌﾞｷｱｵｲ</v>
      </c>
      <c r="D55" s="150" t="str">
        <f>'女子DB'!B55</f>
        <v>株木　　葵</v>
      </c>
      <c r="E55" s="144" t="s">
        <v>139</v>
      </c>
      <c r="F55" s="146" t="s">
        <v>168</v>
      </c>
      <c r="G55" s="146"/>
      <c r="H55" s="146"/>
      <c r="I55" s="146"/>
      <c r="J55" s="146"/>
      <c r="K55" s="147" t="s">
        <v>83</v>
      </c>
      <c r="L55" s="151">
        <f>'女子DB'!J55*100</f>
        <v>13163</v>
      </c>
      <c r="M55" s="151">
        <f>'女子DB'!K55*100</f>
        <v>20744</v>
      </c>
      <c r="O55" s="150" t="str">
        <f>'女子DB'!F55</f>
        <v>肘折スキー</v>
      </c>
      <c r="P55" s="150" t="str">
        <f>'女子DB'!D55</f>
        <v>00.08.19</v>
      </c>
      <c r="Q55" s="150" t="str">
        <f>'女子DB'!G55</f>
        <v>4</v>
      </c>
      <c r="S55" s="150" t="str">
        <f>'女子DB'!H55</f>
        <v>0</v>
      </c>
    </row>
    <row r="56" spans="1:19" ht="13.5">
      <c r="A56" s="150" t="str">
        <f>'女子DB'!A56</f>
        <v>1665</v>
      </c>
      <c r="B56" s="144"/>
      <c r="C56" s="150" t="str">
        <f>'女子DB'!C56</f>
        <v>ｻｲﾄｳﾗﾅ</v>
      </c>
      <c r="D56" s="150" t="str">
        <f>'女子DB'!B56</f>
        <v>斉藤　來南</v>
      </c>
      <c r="E56" s="144" t="s">
        <v>139</v>
      </c>
      <c r="F56" s="146" t="s">
        <v>168</v>
      </c>
      <c r="G56" s="146"/>
      <c r="H56" s="146"/>
      <c r="I56" s="146"/>
      <c r="J56" s="146"/>
      <c r="K56" s="147" t="s">
        <v>83</v>
      </c>
      <c r="L56" s="151">
        <f>'女子DB'!J56*100</f>
        <v>45445</v>
      </c>
      <c r="M56" s="151">
        <f>'女子DB'!K56*100</f>
        <v>55430.99999999999</v>
      </c>
      <c r="O56" s="150" t="str">
        <f>'女子DB'!F56</f>
        <v>西蔵王スポ少</v>
      </c>
      <c r="P56" s="150" t="str">
        <f>'女子DB'!D56</f>
        <v>12.04.25</v>
      </c>
      <c r="Q56" s="150" t="str">
        <f>'女子DB'!G56</f>
        <v>1</v>
      </c>
      <c r="S56" s="150" t="str">
        <f>'女子DB'!H56</f>
        <v>5</v>
      </c>
    </row>
    <row r="57" spans="1:19" ht="13.5">
      <c r="A57" s="150" t="str">
        <f>'女子DB'!A57</f>
        <v>1667</v>
      </c>
      <c r="B57" s="144"/>
      <c r="C57" s="150" t="str">
        <f>'女子DB'!C57</f>
        <v>ｺｾｷﾘﾉ</v>
      </c>
      <c r="D57" s="150" t="str">
        <f>'女子DB'!B57</f>
        <v>小関　莉乃</v>
      </c>
      <c r="E57" s="144" t="s">
        <v>139</v>
      </c>
      <c r="F57" s="146" t="s">
        <v>168</v>
      </c>
      <c r="G57" s="146"/>
      <c r="H57" s="146"/>
      <c r="I57" s="146"/>
      <c r="J57" s="146"/>
      <c r="K57" s="147" t="s">
        <v>83</v>
      </c>
      <c r="L57" s="151">
        <f>'女子DB'!J57*100</f>
        <v>26632</v>
      </c>
      <c r="M57" s="151"/>
      <c r="O57" s="150" t="str">
        <f>'女子DB'!F57</f>
        <v>米沢工業高校</v>
      </c>
      <c r="P57" s="150" t="str">
        <f>'女子DB'!D57</f>
        <v>06.11.29</v>
      </c>
      <c r="Q57" s="150" t="str">
        <f>'女子DB'!G57</f>
        <v>3</v>
      </c>
      <c r="S57" s="150" t="str">
        <f>'女子DB'!H57</f>
        <v>2</v>
      </c>
    </row>
    <row r="58" spans="1:19" ht="13.5">
      <c r="A58" s="150" t="str">
        <f>'女子DB'!A58</f>
        <v>1668</v>
      </c>
      <c r="B58" s="144"/>
      <c r="C58" s="150" t="str">
        <f>'女子DB'!C58</f>
        <v>ｵｻﾞﾏｻﾔｶ</v>
      </c>
      <c r="D58" s="150" t="str">
        <f>'女子DB'!B58</f>
        <v>小座間　爽</v>
      </c>
      <c r="E58" s="144" t="s">
        <v>139</v>
      </c>
      <c r="F58" s="146" t="s">
        <v>168</v>
      </c>
      <c r="G58" s="146"/>
      <c r="H58" s="146"/>
      <c r="I58" s="146"/>
      <c r="J58" s="146"/>
      <c r="K58" s="147" t="s">
        <v>83</v>
      </c>
      <c r="L58" s="151">
        <f>'女子DB'!J58*100</f>
        <v>46157</v>
      </c>
      <c r="M58" s="151">
        <f>'女子DB'!K58*100</f>
        <v>58516</v>
      </c>
      <c r="O58" s="150" t="str">
        <f>'女子DB'!F58</f>
        <v>ZAO猿倉RC</v>
      </c>
      <c r="P58" s="150" t="str">
        <f>'女子DB'!D58</f>
        <v>13.03.25</v>
      </c>
      <c r="Q58" s="150" t="str">
        <f>'女子DB'!G58</f>
        <v>1</v>
      </c>
      <c r="S58" s="150" t="str">
        <f>'女子DB'!H58</f>
        <v>5</v>
      </c>
    </row>
    <row r="59" spans="1:19" ht="13.5">
      <c r="A59" s="150" t="str">
        <f>'女子DB'!A59</f>
        <v>1669</v>
      </c>
      <c r="B59" s="144"/>
      <c r="C59" s="150" t="str">
        <f>'女子DB'!C59</f>
        <v>ｱﾍﾞﾊﾙﾅ</v>
      </c>
      <c r="D59" s="150" t="str">
        <f>'女子DB'!B59</f>
        <v>阿部　遥月</v>
      </c>
      <c r="E59" s="144" t="s">
        <v>139</v>
      </c>
      <c r="F59" s="146" t="s">
        <v>168</v>
      </c>
      <c r="G59" s="146"/>
      <c r="H59" s="146"/>
      <c r="I59" s="146"/>
      <c r="J59" s="146"/>
      <c r="K59" s="147" t="s">
        <v>83</v>
      </c>
      <c r="L59" s="151">
        <f>'女子DB'!J59*100</f>
        <v>54740</v>
      </c>
      <c r="M59" s="151">
        <f>'女子DB'!K59*100</f>
        <v>68063</v>
      </c>
      <c r="O59" s="150" t="str">
        <f>'女子DB'!F59</f>
        <v>西蔵王スポ少</v>
      </c>
      <c r="P59" s="150" t="str">
        <f>'女子DB'!D59</f>
        <v>13.11.28</v>
      </c>
      <c r="Q59" s="150" t="str">
        <f>'女子DB'!G59</f>
        <v>1</v>
      </c>
      <c r="S59" s="150" t="str">
        <f>'女子DB'!H59</f>
        <v>4</v>
      </c>
    </row>
    <row r="60" spans="1:19" ht="13.5">
      <c r="A60" s="150" t="str">
        <f>'女子DB'!A60</f>
        <v>1671</v>
      </c>
      <c r="B60" s="144"/>
      <c r="C60" s="150" t="str">
        <f>'女子DB'!C60</f>
        <v>ｱｷﾎｶﾘﾝ</v>
      </c>
      <c r="D60" s="150" t="str">
        <f>'女子DB'!B60</f>
        <v>秋保　夏鈴</v>
      </c>
      <c r="E60" s="144" t="s">
        <v>139</v>
      </c>
      <c r="F60" s="146" t="s">
        <v>168</v>
      </c>
      <c r="G60" s="146"/>
      <c r="H60" s="146"/>
      <c r="I60" s="146"/>
      <c r="J60" s="146"/>
      <c r="K60" s="147" t="s">
        <v>83</v>
      </c>
      <c r="L60" s="151">
        <f>'女子DB'!J60*100</f>
        <v>43117</v>
      </c>
      <c r="M60" s="151">
        <f>'女子DB'!K60*100</f>
        <v>59348</v>
      </c>
      <c r="O60" s="150" t="str">
        <f>'女子DB'!F60</f>
        <v>尾花沢JrAL</v>
      </c>
      <c r="P60" s="150" t="str">
        <f>'女子DB'!D60</f>
        <v>13.08.07</v>
      </c>
      <c r="Q60" s="150" t="str">
        <f>'女子DB'!G60</f>
        <v>1</v>
      </c>
      <c r="S60" s="150" t="str">
        <f>'女子DB'!H60</f>
        <v>4</v>
      </c>
    </row>
    <row r="61" spans="1:19" ht="13.5">
      <c r="A61" s="150" t="str">
        <f>'女子DB'!A61</f>
        <v>1672</v>
      </c>
      <c r="B61" s="144"/>
      <c r="C61" s="150" t="str">
        <f>'女子DB'!C61</f>
        <v>ｱﾍﾞｻﾔｶ</v>
      </c>
      <c r="D61" s="150" t="str">
        <f>'女子DB'!B61</f>
        <v>阿部　彩花</v>
      </c>
      <c r="E61" s="144" t="s">
        <v>139</v>
      </c>
      <c r="F61" s="146" t="s">
        <v>168</v>
      </c>
      <c r="G61" s="146"/>
      <c r="H61" s="146"/>
      <c r="I61" s="146"/>
      <c r="J61" s="146"/>
      <c r="K61" s="147" t="s">
        <v>83</v>
      </c>
      <c r="L61" s="151"/>
      <c r="M61" s="151">
        <f>'女子DB'!K61*100</f>
        <v>84280</v>
      </c>
      <c r="O61" s="150" t="str">
        <f>'女子DB'!F61</f>
        <v>尾花沢JrAL</v>
      </c>
      <c r="P61" s="150" t="str">
        <f>'女子DB'!D61</f>
        <v>13.10.08</v>
      </c>
      <c r="Q61" s="150" t="str">
        <f>'女子DB'!G61</f>
        <v>1</v>
      </c>
      <c r="S61" s="150" t="str">
        <f>'女子DB'!H61</f>
        <v>4</v>
      </c>
    </row>
    <row r="62" spans="1:19" ht="13.5">
      <c r="A62" s="150" t="str">
        <f>'女子DB'!A62</f>
        <v>1673</v>
      </c>
      <c r="B62" s="144"/>
      <c r="C62" s="150" t="str">
        <f>'女子DB'!C62</f>
        <v>ｼﾗｲｻﾜ</v>
      </c>
      <c r="D62" s="150" t="str">
        <f>'女子DB'!B62</f>
        <v>白井　佐和</v>
      </c>
      <c r="E62" s="144" t="s">
        <v>139</v>
      </c>
      <c r="F62" s="146" t="s">
        <v>168</v>
      </c>
      <c r="G62" s="146"/>
      <c r="H62" s="146"/>
      <c r="I62" s="146"/>
      <c r="J62" s="146"/>
      <c r="K62" s="147" t="s">
        <v>83</v>
      </c>
      <c r="L62" s="151">
        <f>'女子DB'!J62*100</f>
        <v>47933</v>
      </c>
      <c r="M62" s="151">
        <f>'女子DB'!K62*100</f>
        <v>53855.99999999999</v>
      </c>
      <c r="O62" s="150" t="str">
        <f>'女子DB'!F62</f>
        <v>尾花沢JrAL</v>
      </c>
      <c r="P62" s="150" t="str">
        <f>'女子DB'!D62</f>
        <v>13.05.29</v>
      </c>
      <c r="Q62" s="150" t="str">
        <f>'女子DB'!G62</f>
        <v>1</v>
      </c>
      <c r="S62" s="150" t="str">
        <f>'女子DB'!H62</f>
        <v>4</v>
      </c>
    </row>
    <row r="63" spans="1:19" ht="13.5">
      <c r="A63" s="150" t="str">
        <f>'女子DB'!A63</f>
        <v>1675</v>
      </c>
      <c r="B63" s="144"/>
      <c r="C63" s="150" t="str">
        <f>'女子DB'!C63</f>
        <v>ｵｵﾊﾞｼｽﾞｸ</v>
      </c>
      <c r="D63" s="150" t="str">
        <f>'女子DB'!B63</f>
        <v>大場　　雫</v>
      </c>
      <c r="E63" s="144" t="s">
        <v>139</v>
      </c>
      <c r="F63" s="146" t="s">
        <v>168</v>
      </c>
      <c r="G63" s="146"/>
      <c r="H63" s="146"/>
      <c r="I63" s="146"/>
      <c r="J63" s="146"/>
      <c r="K63" s="147" t="s">
        <v>83</v>
      </c>
      <c r="L63" s="151">
        <f>'女子DB'!J63*100</f>
        <v>50449</v>
      </c>
      <c r="M63" s="151">
        <f>'女子DB'!K63*100</f>
        <v>80999</v>
      </c>
      <c r="O63" s="150" t="str">
        <f>'女子DB'!F63</f>
        <v>天元台Ｊｒ</v>
      </c>
      <c r="P63" s="150" t="str">
        <f>'女子DB'!D63</f>
        <v>13.12.19</v>
      </c>
      <c r="Q63" s="150" t="str">
        <f>'女子DB'!G63</f>
        <v>1</v>
      </c>
      <c r="S63" s="150" t="str">
        <f>'女子DB'!H63</f>
        <v>4</v>
      </c>
    </row>
    <row r="64" spans="1:19" ht="13.5">
      <c r="A64" s="150" t="str">
        <f>'女子DB'!A64</f>
        <v>1676</v>
      </c>
      <c r="B64" s="144"/>
      <c r="C64" s="150" t="str">
        <f>'女子DB'!C64</f>
        <v>ｻｲﾄｳｶﾎ</v>
      </c>
      <c r="D64" s="150" t="str">
        <f>'女子DB'!B64</f>
        <v>齋藤　夏帆</v>
      </c>
      <c r="E64" s="144" t="s">
        <v>139</v>
      </c>
      <c r="F64" s="146" t="s">
        <v>168</v>
      </c>
      <c r="G64" s="146"/>
      <c r="H64" s="146"/>
      <c r="I64" s="146"/>
      <c r="J64" s="146"/>
      <c r="K64" s="147" t="s">
        <v>83</v>
      </c>
      <c r="L64" s="151">
        <f>'女子DB'!J64*100</f>
        <v>69399</v>
      </c>
      <c r="M64" s="151"/>
      <c r="O64" s="150" t="str">
        <f>'女子DB'!F64</f>
        <v>ｽﾉｰｴﾝｼﾞｪﾙｽ</v>
      </c>
      <c r="P64" s="150" t="str">
        <f>'女子DB'!D64</f>
        <v>13.06.19</v>
      </c>
      <c r="Q64" s="150" t="str">
        <f>'女子DB'!G64</f>
        <v>1</v>
      </c>
      <c r="S64" s="150" t="str">
        <f>'女子DB'!H64</f>
        <v>4</v>
      </c>
    </row>
    <row r="65" spans="1:19" ht="13.5">
      <c r="A65" s="150" t="str">
        <f>'女子DB'!A65</f>
        <v>1677</v>
      </c>
      <c r="B65" s="144"/>
      <c r="C65" s="150" t="str">
        <f>'女子DB'!C65</f>
        <v>ﾀｸﾞﾁﾐｳ</v>
      </c>
      <c r="D65" s="150" t="str">
        <f>'女子DB'!B65</f>
        <v>田口　海羽</v>
      </c>
      <c r="E65" s="144" t="s">
        <v>139</v>
      </c>
      <c r="F65" s="146" t="s">
        <v>168</v>
      </c>
      <c r="G65" s="146"/>
      <c r="H65" s="146"/>
      <c r="I65" s="146"/>
      <c r="J65" s="146"/>
      <c r="K65" s="147" t="s">
        <v>83</v>
      </c>
      <c r="L65" s="151">
        <f>'女子DB'!J65*100</f>
        <v>3649</v>
      </c>
      <c r="M65" s="151">
        <f>'女子DB'!K65*100</f>
        <v>2417</v>
      </c>
      <c r="O65" s="150" t="str">
        <f>'女子DB'!F65</f>
        <v>九里高校</v>
      </c>
      <c r="P65" s="150" t="str">
        <f>'女子DB'!D65</f>
        <v>07.01.05</v>
      </c>
      <c r="Q65" s="150" t="str">
        <f>'女子DB'!G65</f>
        <v>3</v>
      </c>
      <c r="S65" s="150" t="str">
        <f>'女子DB'!H65</f>
        <v>2</v>
      </c>
    </row>
    <row r="66" spans="1:19" ht="13.5">
      <c r="A66" s="150" t="str">
        <f>'女子DB'!A66</f>
        <v>1678</v>
      </c>
      <c r="B66" s="144"/>
      <c r="C66" s="150" t="str">
        <f>'女子DB'!C66</f>
        <v>ｸﾄﾞｳﾌｳｶ</v>
      </c>
      <c r="D66" s="150" t="str">
        <f>'女子DB'!B66</f>
        <v>工藤　楓華</v>
      </c>
      <c r="E66" s="144" t="s">
        <v>139</v>
      </c>
      <c r="F66" s="146" t="s">
        <v>168</v>
      </c>
      <c r="G66" s="146"/>
      <c r="H66" s="146"/>
      <c r="I66" s="146"/>
      <c r="J66" s="146"/>
      <c r="K66" s="147" t="s">
        <v>83</v>
      </c>
      <c r="L66" s="151"/>
      <c r="M66" s="151"/>
      <c r="O66" s="150" t="str">
        <f>'女子DB'!F66</f>
        <v>羽黒スポ少</v>
      </c>
      <c r="P66" s="150" t="str">
        <f>'女子DB'!D66</f>
        <v>12.03.21</v>
      </c>
      <c r="Q66" s="150" t="str">
        <f>'女子DB'!G66</f>
        <v>1</v>
      </c>
      <c r="S66" s="150" t="str">
        <f>'女子DB'!H66</f>
        <v>6</v>
      </c>
    </row>
    <row r="67" spans="1:19" ht="13.5">
      <c r="A67" s="150" t="str">
        <f>'女子DB'!A67</f>
        <v>1679</v>
      </c>
      <c r="B67" s="144"/>
      <c r="C67" s="150" t="str">
        <f>'女子DB'!C67</f>
        <v>ｻﾄｳﾏﾕ</v>
      </c>
      <c r="D67" s="150" t="str">
        <f>'女子DB'!B67</f>
        <v>佐藤　舞優</v>
      </c>
      <c r="E67" s="144" t="s">
        <v>139</v>
      </c>
      <c r="F67" s="146" t="s">
        <v>168</v>
      </c>
      <c r="G67" s="146"/>
      <c r="H67" s="146"/>
      <c r="I67" s="146"/>
      <c r="J67" s="146"/>
      <c r="K67" s="147" t="s">
        <v>83</v>
      </c>
      <c r="L67" s="151">
        <f>'女子DB'!J67*100</f>
        <v>41365</v>
      </c>
      <c r="M67" s="151">
        <f>'女子DB'!K67*100</f>
        <v>53401</v>
      </c>
      <c r="O67" s="150" t="str">
        <f>'女子DB'!F67</f>
        <v>羽黒スポ少</v>
      </c>
      <c r="P67" s="150" t="str">
        <f>'女子DB'!D67</f>
        <v>14.02.08</v>
      </c>
      <c r="Q67" s="150" t="str">
        <f>'女子DB'!G67</f>
        <v>1</v>
      </c>
      <c r="S67" s="150" t="str">
        <f>'女子DB'!H67</f>
        <v>4</v>
      </c>
    </row>
    <row r="68" spans="1:19" ht="13.5">
      <c r="A68" s="150" t="str">
        <f>'女子DB'!A68</f>
        <v>1680</v>
      </c>
      <c r="B68" s="144"/>
      <c r="C68" s="150" t="str">
        <f>'女子DB'!C68</f>
        <v>ｱｵｷｱﾕﾐ</v>
      </c>
      <c r="D68" s="150" t="str">
        <f>'女子DB'!B68</f>
        <v>青木　歩未</v>
      </c>
      <c r="E68" s="144" t="s">
        <v>139</v>
      </c>
      <c r="F68" s="146" t="s">
        <v>168</v>
      </c>
      <c r="G68" s="146"/>
      <c r="H68" s="146"/>
      <c r="I68" s="146"/>
      <c r="J68" s="146"/>
      <c r="K68" s="147" t="s">
        <v>83</v>
      </c>
      <c r="L68" s="151">
        <f>'女子DB'!J68*100</f>
        <v>44617</v>
      </c>
      <c r="M68" s="151">
        <f>'女子DB'!K68*100</f>
        <v>56320.00000000001</v>
      </c>
      <c r="O68" s="150" t="str">
        <f>'女子DB'!F68</f>
        <v>長井スポ少</v>
      </c>
      <c r="P68" s="150" t="str">
        <f>'女子DB'!D68</f>
        <v>13.05.26</v>
      </c>
      <c r="Q68" s="150" t="str">
        <f>'女子DB'!G68</f>
        <v>1</v>
      </c>
      <c r="S68" s="150" t="str">
        <f>'女子DB'!H68</f>
        <v>4</v>
      </c>
    </row>
    <row r="69" spans="1:19" ht="13.5">
      <c r="A69" s="150" t="str">
        <f>'女子DB'!A69</f>
        <v>1681</v>
      </c>
      <c r="B69" s="144"/>
      <c r="C69" s="150" t="str">
        <f>'女子DB'!C69</f>
        <v>ｵｵﾔﾏﾗﾝ</v>
      </c>
      <c r="D69" s="150" t="str">
        <f>'女子DB'!B69</f>
        <v>大山　　蘭　　</v>
      </c>
      <c r="E69" s="144" t="s">
        <v>139</v>
      </c>
      <c r="F69" s="146" t="s">
        <v>168</v>
      </c>
      <c r="G69" s="146"/>
      <c r="H69" s="146"/>
      <c r="I69" s="146"/>
      <c r="J69" s="146"/>
      <c r="K69" s="147" t="s">
        <v>83</v>
      </c>
      <c r="L69" s="151">
        <f>'女子DB'!J69*100</f>
        <v>49549</v>
      </c>
      <c r="M69" s="151">
        <f>'女子DB'!K69*100</f>
        <v>78933</v>
      </c>
      <c r="O69" s="150" t="str">
        <f>'女子DB'!F69</f>
        <v>西蔵王スポ少</v>
      </c>
      <c r="P69" s="150" t="str">
        <f>'女子DB'!D69</f>
        <v>12.05.09</v>
      </c>
      <c r="Q69" s="150" t="str">
        <f>'女子DB'!G69</f>
        <v>1</v>
      </c>
      <c r="S69" s="150" t="str">
        <f>'女子DB'!H69</f>
        <v>5</v>
      </c>
    </row>
    <row r="70" spans="1:19" ht="13.5">
      <c r="A70" s="150" t="str">
        <f>'女子DB'!A70</f>
        <v>1682</v>
      </c>
      <c r="B70" s="144"/>
      <c r="C70" s="150" t="str">
        <f>'女子DB'!C70</f>
        <v>ｻｲﾄｳﾁﾋﾛ</v>
      </c>
      <c r="D70" s="150" t="str">
        <f>'女子DB'!B70</f>
        <v>齋藤　千尋</v>
      </c>
      <c r="E70" s="144" t="s">
        <v>139</v>
      </c>
      <c r="F70" s="146" t="s">
        <v>168</v>
      </c>
      <c r="G70" s="146"/>
      <c r="H70" s="146"/>
      <c r="I70" s="146"/>
      <c r="J70" s="146"/>
      <c r="K70" s="147" t="s">
        <v>83</v>
      </c>
      <c r="L70" s="151">
        <f>'女子DB'!J70*100</f>
        <v>48761</v>
      </c>
      <c r="M70" s="151">
        <f>'女子DB'!K70*100</f>
        <v>66281</v>
      </c>
      <c r="O70" s="150" t="str">
        <f>'女子DB'!F70</f>
        <v>高畠町Jr</v>
      </c>
      <c r="P70" s="150" t="str">
        <f>'女子DB'!D70</f>
        <v>12.03.09</v>
      </c>
      <c r="Q70" s="150" t="str">
        <f>'女子DB'!G70</f>
        <v>1</v>
      </c>
      <c r="S70" s="150" t="str">
        <f>'女子DB'!H70</f>
        <v>6</v>
      </c>
    </row>
    <row r="71" spans="1:19" ht="13.5">
      <c r="A71" s="150" t="str">
        <f>'女子DB'!A71</f>
        <v>1683</v>
      </c>
      <c r="B71" s="144"/>
      <c r="C71" s="150" t="str">
        <f>'女子DB'!C71</f>
        <v>ｳﾀﾏﾙｺｺﾐ</v>
      </c>
      <c r="D71" s="150" t="str">
        <f>'女子DB'!B71</f>
        <v>歌丸　心美</v>
      </c>
      <c r="E71" s="144" t="s">
        <v>139</v>
      </c>
      <c r="F71" s="146" t="s">
        <v>168</v>
      </c>
      <c r="G71" s="146"/>
      <c r="H71" s="146"/>
      <c r="I71" s="146"/>
      <c r="J71" s="146"/>
      <c r="K71" s="147" t="s">
        <v>83</v>
      </c>
      <c r="L71" s="151">
        <f>'女子DB'!J71*100</f>
        <v>46280</v>
      </c>
      <c r="M71" s="151">
        <f>'女子DB'!K71*100</f>
        <v>66683</v>
      </c>
      <c r="O71" s="150" t="str">
        <f>'女子DB'!F71</f>
        <v>高畠町Jr</v>
      </c>
      <c r="P71" s="150" t="str">
        <f>'女子DB'!D71</f>
        <v>12.12.12</v>
      </c>
      <c r="Q71" s="150" t="str">
        <f>'女子DB'!G71</f>
        <v>1</v>
      </c>
      <c r="S71" s="150" t="str">
        <f>'女子DB'!H71</f>
        <v>5</v>
      </c>
    </row>
    <row r="72" spans="1:19" ht="13.5">
      <c r="A72" s="150" t="str">
        <f>'女子DB'!A72</f>
        <v>1684</v>
      </c>
      <c r="B72" s="144"/>
      <c r="C72" s="150" t="str">
        <f>'女子DB'!C72</f>
        <v>ｺﾝﾄﾞｳｱｷﾗ</v>
      </c>
      <c r="D72" s="150" t="str">
        <f>'女子DB'!B72</f>
        <v>近藤　　陽</v>
      </c>
      <c r="E72" s="144" t="s">
        <v>139</v>
      </c>
      <c r="F72" s="146" t="s">
        <v>168</v>
      </c>
      <c r="G72" s="146"/>
      <c r="H72" s="146"/>
      <c r="I72" s="146"/>
      <c r="J72" s="146"/>
      <c r="K72" s="147" t="s">
        <v>83</v>
      </c>
      <c r="L72" s="151"/>
      <c r="M72" s="151"/>
      <c r="O72" s="150" t="str">
        <f>'女子DB'!F72</f>
        <v>尾花沢JrAL</v>
      </c>
      <c r="P72" s="150" t="str">
        <f>'女子DB'!D72</f>
        <v>14.07.19</v>
      </c>
      <c r="Q72" s="150" t="str">
        <f>'女子DB'!G72</f>
        <v>1</v>
      </c>
      <c r="S72" s="150" t="str">
        <f>'女子DB'!H72</f>
        <v>3</v>
      </c>
    </row>
    <row r="73" spans="1:19" ht="13.5">
      <c r="A73" s="150" t="str">
        <f>'女子DB'!A73</f>
        <v>1685</v>
      </c>
      <c r="B73" s="144"/>
      <c r="C73" s="150" t="str">
        <f>'女子DB'!C73</f>
        <v>ｽｽﾞｸﾞﾁﾏｵ</v>
      </c>
      <c r="D73" s="150" t="str">
        <f>'女子DB'!B73</f>
        <v>鈴口　真央</v>
      </c>
      <c r="E73" s="144" t="s">
        <v>139</v>
      </c>
      <c r="F73" s="146" t="s">
        <v>168</v>
      </c>
      <c r="G73" s="146"/>
      <c r="H73" s="146"/>
      <c r="I73" s="146"/>
      <c r="J73" s="146"/>
      <c r="K73" s="147" t="s">
        <v>83</v>
      </c>
      <c r="L73" s="151">
        <f>'女子DB'!J73*100</f>
        <v>19886</v>
      </c>
      <c r="M73" s="151">
        <f>'女子DB'!K73*100</f>
        <v>13902.000000000002</v>
      </c>
      <c r="O73" s="150" t="str">
        <f>'女子DB'!F73</f>
        <v>日大山形高校</v>
      </c>
      <c r="P73" s="150" t="str">
        <f>'女子DB'!D73</f>
        <v>07.07.20</v>
      </c>
      <c r="Q73" s="150" t="str">
        <f>'女子DB'!G73</f>
        <v>3</v>
      </c>
      <c r="S73" s="150" t="str">
        <f>'女子DB'!H73</f>
        <v>1</v>
      </c>
    </row>
    <row r="74" spans="1:19" ht="13.5">
      <c r="A74" s="150" t="str">
        <f>'女子DB'!A74</f>
        <v>1686</v>
      </c>
      <c r="B74" s="144"/>
      <c r="C74" s="150" t="str">
        <f>'女子DB'!C74</f>
        <v>ｻｶﾀﾕｲ</v>
      </c>
      <c r="D74" s="150" t="str">
        <f>'女子DB'!B74</f>
        <v>坂田　　結</v>
      </c>
      <c r="E74" s="144" t="s">
        <v>139</v>
      </c>
      <c r="F74" s="146" t="s">
        <v>168</v>
      </c>
      <c r="G74" s="146"/>
      <c r="H74" s="146"/>
      <c r="I74" s="146"/>
      <c r="J74" s="146"/>
      <c r="K74" s="147" t="s">
        <v>83</v>
      </c>
      <c r="L74" s="151">
        <f>'女子DB'!J74*100</f>
        <v>12111</v>
      </c>
      <c r="M74" s="151">
        <f>'女子DB'!K74*100</f>
        <v>12067</v>
      </c>
      <c r="O74" s="150" t="str">
        <f>'女子DB'!F74</f>
        <v>日大山形高校</v>
      </c>
      <c r="P74" s="150" t="str">
        <f>'女子DB'!D74</f>
        <v>07.12.04</v>
      </c>
      <c r="Q74" s="150" t="str">
        <f>'女子DB'!G74</f>
        <v>3</v>
      </c>
      <c r="S74" s="150" t="str">
        <f>'女子DB'!H74</f>
        <v>1</v>
      </c>
    </row>
    <row r="75" spans="1:19" ht="13.5">
      <c r="A75" s="150" t="str">
        <f>'女子DB'!A75</f>
        <v>1687</v>
      </c>
      <c r="B75" s="144"/>
      <c r="C75" s="150" t="str">
        <f>'女子DB'!C75</f>
        <v>ｸｰﾝﾊﾞｰｴﾘｰ</v>
      </c>
      <c r="D75" s="150" t="str">
        <f>'女子DB'!B75</f>
        <v>Coonber Ellie</v>
      </c>
      <c r="E75" s="144" t="s">
        <v>139</v>
      </c>
      <c r="F75" s="146" t="s">
        <v>168</v>
      </c>
      <c r="G75" s="146"/>
      <c r="H75" s="146"/>
      <c r="I75" s="146"/>
      <c r="J75" s="146"/>
      <c r="K75" s="147" t="s">
        <v>83</v>
      </c>
      <c r="L75" s="151">
        <f>'女子DB'!J75*100</f>
        <v>11697</v>
      </c>
      <c r="M75" s="151">
        <f>'女子DB'!K75*100</f>
        <v>12067</v>
      </c>
      <c r="O75" s="150" t="str">
        <f>'女子DB'!F75</f>
        <v>日大山形高校</v>
      </c>
      <c r="P75" s="150" t="str">
        <f>'女子DB'!D75</f>
        <v>08.01.04</v>
      </c>
      <c r="Q75" s="150" t="str">
        <f>'女子DB'!G75</f>
        <v>3</v>
      </c>
      <c r="S75" s="150" t="str">
        <f>'女子DB'!H75</f>
        <v>1</v>
      </c>
    </row>
    <row r="76" spans="1:19" ht="13.5">
      <c r="A76" s="150" t="str">
        <f>'女子DB'!A76</f>
        <v>1688</v>
      </c>
      <c r="B76" s="144"/>
      <c r="C76" s="150" t="str">
        <f>'女子DB'!C76</f>
        <v>ﾎﾝﾏｺｺﾛ</v>
      </c>
      <c r="D76" s="150" t="str">
        <f>'女子DB'!B76</f>
        <v>本間こころ</v>
      </c>
      <c r="E76" s="144" t="s">
        <v>139</v>
      </c>
      <c r="F76" s="146" t="s">
        <v>168</v>
      </c>
      <c r="G76" s="146"/>
      <c r="H76" s="146"/>
      <c r="I76" s="146"/>
      <c r="J76" s="146"/>
      <c r="K76" s="147" t="s">
        <v>83</v>
      </c>
      <c r="L76" s="151"/>
      <c r="M76" s="151"/>
      <c r="O76" s="150" t="str">
        <f>'女子DB'!F76</f>
        <v>天童市スポ少</v>
      </c>
      <c r="P76" s="150" t="str">
        <f>'女子DB'!D76</f>
        <v>14.04.09</v>
      </c>
      <c r="Q76" s="150" t="str">
        <f>'女子DB'!G76</f>
        <v>1</v>
      </c>
      <c r="S76" s="150" t="str">
        <f>'女子DB'!H76</f>
        <v>3</v>
      </c>
    </row>
    <row r="77" spans="1:19" ht="13.5">
      <c r="A77" s="150" t="str">
        <f>'女子DB'!A77</f>
        <v>1689</v>
      </c>
      <c r="B77" s="144"/>
      <c r="C77" s="150" t="str">
        <f>'女子DB'!C77</f>
        <v>ｸﾏｶﾞｲﾐｵ</v>
      </c>
      <c r="D77" s="150" t="str">
        <f>'女子DB'!B77</f>
        <v>熊谷　美桜</v>
      </c>
      <c r="E77" s="144" t="s">
        <v>139</v>
      </c>
      <c r="F77" s="146" t="s">
        <v>168</v>
      </c>
      <c r="G77" s="146"/>
      <c r="H77" s="146"/>
      <c r="I77" s="146"/>
      <c r="J77" s="146"/>
      <c r="K77" s="147" t="s">
        <v>83</v>
      </c>
      <c r="L77" s="151"/>
      <c r="M77" s="151"/>
      <c r="O77" s="150" t="str">
        <f>'女子DB'!F77</f>
        <v>天童市スポ少</v>
      </c>
      <c r="P77" s="150" t="str">
        <f>'女子DB'!D77</f>
        <v>14.04.28</v>
      </c>
      <c r="Q77" s="150" t="str">
        <f>'女子DB'!G77</f>
        <v>1</v>
      </c>
      <c r="S77" s="150" t="str">
        <f>'女子DB'!H77</f>
        <v>3</v>
      </c>
    </row>
    <row r="78" spans="1:19" ht="13.5">
      <c r="A78" s="150" t="str">
        <f>'女子DB'!A78</f>
        <v>1690</v>
      </c>
      <c r="B78" s="144"/>
      <c r="C78" s="150" t="str">
        <f>'女子DB'!C78</f>
        <v>ｳﾀﾏﾙｺﾊﾙ</v>
      </c>
      <c r="D78" s="150" t="str">
        <f>'女子DB'!B78</f>
        <v>歌丸　心春</v>
      </c>
      <c r="E78" s="144" t="s">
        <v>139</v>
      </c>
      <c r="F78" s="146" t="s">
        <v>168</v>
      </c>
      <c r="G78" s="146"/>
      <c r="H78" s="146"/>
      <c r="I78" s="146"/>
      <c r="J78" s="146"/>
      <c r="K78" s="147" t="s">
        <v>83</v>
      </c>
      <c r="L78" s="151"/>
      <c r="M78" s="151"/>
      <c r="O78" s="150" t="str">
        <f>'女子DB'!F78</f>
        <v>高畠町Jr</v>
      </c>
      <c r="P78" s="150" t="str">
        <f>'女子DB'!D78</f>
        <v>15.03.03</v>
      </c>
      <c r="Q78" s="150" t="str">
        <f>'女子DB'!G78</f>
        <v>1</v>
      </c>
      <c r="S78" s="150" t="str">
        <f>'女子DB'!H78</f>
        <v>3</v>
      </c>
    </row>
    <row r="79" spans="1:19" ht="13.5">
      <c r="A79" s="150" t="str">
        <f>'女子DB'!A79</f>
        <v>1691</v>
      </c>
      <c r="B79" s="144"/>
      <c r="C79" s="150" t="str">
        <f>'女子DB'!C79</f>
        <v>ﾖｼﾀﾞｹｲ</v>
      </c>
      <c r="D79" s="150" t="str">
        <f>'女子DB'!B79</f>
        <v>吉田　京生</v>
      </c>
      <c r="E79" s="144" t="s">
        <v>139</v>
      </c>
      <c r="F79" s="146" t="s">
        <v>168</v>
      </c>
      <c r="G79" s="146"/>
      <c r="H79" s="146"/>
      <c r="I79" s="146"/>
      <c r="J79" s="146"/>
      <c r="K79" s="147" t="s">
        <v>83</v>
      </c>
      <c r="L79" s="151"/>
      <c r="M79" s="151"/>
      <c r="O79" s="150" t="str">
        <f>'女子DB'!F79</f>
        <v>高畠町Jr</v>
      </c>
      <c r="P79" s="150" t="str">
        <f>'女子DB'!D79</f>
        <v>15.01.03</v>
      </c>
      <c r="Q79" s="150" t="str">
        <f>'女子DB'!G79</f>
        <v>1</v>
      </c>
      <c r="S79" s="150" t="str">
        <f>'女子DB'!H79</f>
        <v>3</v>
      </c>
    </row>
    <row r="80" spans="1:19" ht="13.5">
      <c r="A80" s="150" t="str">
        <f>'女子DB'!A80</f>
        <v>1692</v>
      </c>
      <c r="B80" s="144"/>
      <c r="C80" s="150" t="str">
        <f>'女子DB'!C80</f>
        <v>ｱﾍﾞﾏｼﾛ</v>
      </c>
      <c r="D80" s="150" t="str">
        <f>'女子DB'!B80</f>
        <v>阿部ましろ</v>
      </c>
      <c r="E80" s="144" t="s">
        <v>139</v>
      </c>
      <c r="F80" s="146" t="s">
        <v>168</v>
      </c>
      <c r="G80" s="146"/>
      <c r="H80" s="146"/>
      <c r="I80" s="146"/>
      <c r="J80" s="146"/>
      <c r="K80" s="147" t="s">
        <v>83</v>
      </c>
      <c r="L80" s="151"/>
      <c r="M80" s="151"/>
      <c r="O80" s="150" t="str">
        <f>'女子DB'!F80</f>
        <v>もがみJrS.T</v>
      </c>
      <c r="P80" s="150" t="str">
        <f>'女子DB'!D80</f>
        <v>14.07.09</v>
      </c>
      <c r="Q80" s="150" t="str">
        <f>'女子DB'!G80</f>
        <v>1</v>
      </c>
      <c r="S80" s="150" t="str">
        <f>'女子DB'!H80</f>
        <v>3</v>
      </c>
    </row>
    <row r="81" spans="1:19" ht="13.5">
      <c r="A81" s="150" t="str">
        <f>'女子DB'!A81</f>
        <v>1693</v>
      </c>
      <c r="B81" s="144"/>
      <c r="C81" s="150" t="str">
        <f>'女子DB'!C81</f>
        <v>ﾔﾏﾅｶﾆｺ</v>
      </c>
      <c r="D81" s="150" t="str">
        <f>'女子DB'!B81</f>
        <v>山中　丹瑚</v>
      </c>
      <c r="E81" s="144" t="s">
        <v>139</v>
      </c>
      <c r="F81" s="146" t="s">
        <v>168</v>
      </c>
      <c r="G81" s="146"/>
      <c r="H81" s="146"/>
      <c r="I81" s="146"/>
      <c r="J81" s="146"/>
      <c r="K81" s="147" t="s">
        <v>83</v>
      </c>
      <c r="L81" s="151"/>
      <c r="M81" s="151"/>
      <c r="O81" s="150" t="str">
        <f>'女子DB'!F81</f>
        <v>羽黒スポ少</v>
      </c>
      <c r="P81" s="150" t="str">
        <f>'女子DB'!D81</f>
        <v>12.08.16</v>
      </c>
      <c r="Q81" s="150" t="str">
        <f>'女子DB'!G81</f>
        <v>1</v>
      </c>
      <c r="S81" s="150" t="str">
        <f>'女子DB'!H81</f>
        <v>5</v>
      </c>
    </row>
    <row r="82" spans="1:19" ht="13.5">
      <c r="A82" s="150" t="str">
        <f>'女子DB'!A82</f>
        <v>1694</v>
      </c>
      <c r="B82" s="144"/>
      <c r="C82" s="150" t="str">
        <f>'女子DB'!C82</f>
        <v>ﾊﾔｻｶｱｷﾗ</v>
      </c>
      <c r="D82" s="150" t="str">
        <f>'女子DB'!B82</f>
        <v>早坂　朱織</v>
      </c>
      <c r="E82" s="144" t="s">
        <v>139</v>
      </c>
      <c r="F82" s="146" t="s">
        <v>168</v>
      </c>
      <c r="G82" s="146"/>
      <c r="H82" s="146"/>
      <c r="I82" s="146"/>
      <c r="J82" s="146"/>
      <c r="K82" s="147" t="s">
        <v>83</v>
      </c>
      <c r="L82" s="151"/>
      <c r="M82" s="151"/>
      <c r="O82" s="150" t="str">
        <f>'女子DB'!F82</f>
        <v>羽黒スポ少</v>
      </c>
      <c r="P82" s="150" t="str">
        <f>'女子DB'!D82</f>
        <v>14.02.14</v>
      </c>
      <c r="Q82" s="150" t="str">
        <f>'女子DB'!G82</f>
        <v>1</v>
      </c>
      <c r="S82" s="150" t="str">
        <f>'女子DB'!H82</f>
        <v>4</v>
      </c>
    </row>
    <row r="83" spans="1:19" ht="13.5">
      <c r="A83" s="150" t="str">
        <f>'女子DB'!A83</f>
        <v>1695</v>
      </c>
      <c r="B83" s="144"/>
      <c r="C83" s="150" t="str">
        <f>'女子DB'!C83</f>
        <v>ﾓﾓｾｱﾝｼﾞｭ</v>
      </c>
      <c r="D83" s="150" t="str">
        <f>'女子DB'!B83</f>
        <v>百瀬　杏珠</v>
      </c>
      <c r="E83" s="144" t="s">
        <v>139</v>
      </c>
      <c r="F83" s="146" t="s">
        <v>168</v>
      </c>
      <c r="G83" s="146"/>
      <c r="H83" s="146"/>
      <c r="I83" s="146"/>
      <c r="J83" s="146"/>
      <c r="K83" s="147" t="s">
        <v>83</v>
      </c>
      <c r="L83" s="151"/>
      <c r="M83" s="151"/>
      <c r="O83" s="150" t="str">
        <f>'女子DB'!F83</f>
        <v>羽黒スポ少</v>
      </c>
      <c r="P83" s="150" t="str">
        <f>'女子DB'!D83</f>
        <v>14.11.11</v>
      </c>
      <c r="Q83" s="150" t="str">
        <f>'女子DB'!G83</f>
        <v>1</v>
      </c>
      <c r="S83" s="150" t="str">
        <f>'女子DB'!H83</f>
        <v>3</v>
      </c>
    </row>
    <row r="84" spans="1:19" ht="13.5">
      <c r="A84" s="150" t="str">
        <f>'女子DB'!A84</f>
        <v>1696</v>
      </c>
      <c r="B84" s="144"/>
      <c r="C84" s="150" t="str">
        <f>'女子DB'!C84</f>
        <v>ﾏｷｱｶﾘ</v>
      </c>
      <c r="D84" s="150" t="str">
        <f>'女子DB'!B84</f>
        <v>牧　あかり</v>
      </c>
      <c r="E84" s="144" t="s">
        <v>139</v>
      </c>
      <c r="F84" s="146" t="s">
        <v>168</v>
      </c>
      <c r="G84" s="146"/>
      <c r="H84" s="146"/>
      <c r="I84" s="146"/>
      <c r="J84" s="146"/>
      <c r="K84" s="147" t="s">
        <v>83</v>
      </c>
      <c r="L84" s="151"/>
      <c r="M84" s="151"/>
      <c r="O84" s="150" t="str">
        <f>'女子DB'!F84</f>
        <v>羽黒スポ少</v>
      </c>
      <c r="P84" s="150" t="str">
        <f>'女子DB'!D84</f>
        <v>15.02.19</v>
      </c>
      <c r="Q84" s="150" t="str">
        <f>'女子DB'!G84</f>
        <v>1</v>
      </c>
      <c r="S84" s="150" t="str">
        <f>'女子DB'!H84</f>
        <v>3</v>
      </c>
    </row>
    <row r="85" spans="1:19" ht="13.5">
      <c r="A85" s="150" t="str">
        <f>'女子DB'!A85</f>
        <v>1697</v>
      </c>
      <c r="B85" s="144"/>
      <c r="C85" s="150" t="str">
        <f>'女子DB'!C85</f>
        <v>ﾖｺｻﾜｱｵｲ</v>
      </c>
      <c r="D85" s="150" t="str">
        <f>'女子DB'!B85</f>
        <v>横澤　碧彩</v>
      </c>
      <c r="E85" s="144" t="s">
        <v>139</v>
      </c>
      <c r="F85" s="146" t="s">
        <v>168</v>
      </c>
      <c r="G85" s="146"/>
      <c r="H85" s="146"/>
      <c r="I85" s="146"/>
      <c r="J85" s="146"/>
      <c r="K85" s="147" t="s">
        <v>83</v>
      </c>
      <c r="L85" s="151"/>
      <c r="M85" s="151"/>
      <c r="O85" s="150" t="str">
        <f>'女子DB'!F85</f>
        <v>飯豊Ｊｒ</v>
      </c>
      <c r="P85" s="150" t="str">
        <f>'女子DB'!D85</f>
        <v>14.09.20</v>
      </c>
      <c r="Q85" s="150" t="str">
        <f>'女子DB'!G85</f>
        <v>1</v>
      </c>
      <c r="S85" s="150" t="str">
        <f>'女子DB'!H85</f>
        <v>3</v>
      </c>
    </row>
    <row r="86" spans="1:19" ht="13.5">
      <c r="A86" s="150" t="str">
        <f>'女子DB'!A86</f>
        <v>1698</v>
      </c>
      <c r="B86" s="144"/>
      <c r="C86" s="150" t="str">
        <f>'女子DB'!C86</f>
        <v>ｽﾜﾍﾞﾐｵ</v>
      </c>
      <c r="D86" s="150" t="str">
        <f>'女子DB'!B86</f>
        <v>諏訪部未央</v>
      </c>
      <c r="E86" s="144" t="s">
        <v>139</v>
      </c>
      <c r="F86" s="146" t="s">
        <v>168</v>
      </c>
      <c r="G86" s="146"/>
      <c r="H86" s="146"/>
      <c r="I86" s="146"/>
      <c r="J86" s="146"/>
      <c r="K86" s="147" t="s">
        <v>83</v>
      </c>
      <c r="L86" s="151"/>
      <c r="M86" s="151"/>
      <c r="O86" s="150" t="str">
        <f>'女子DB'!F86</f>
        <v>羽黒スポ少</v>
      </c>
      <c r="P86" s="150" t="str">
        <f>'女子DB'!D86</f>
        <v>14.05.31</v>
      </c>
      <c r="Q86" s="150" t="str">
        <f>'女子DB'!G86</f>
        <v>1</v>
      </c>
      <c r="S86" s="150" t="str">
        <f>'女子DB'!H86</f>
        <v>3</v>
      </c>
    </row>
    <row r="87" spans="1:19" ht="13.5">
      <c r="A87" s="150" t="str">
        <f>'女子DB'!A87</f>
        <v>1699</v>
      </c>
      <c r="B87" s="144"/>
      <c r="C87" s="150" t="str">
        <f>'女子DB'!C87</f>
        <v>ｶﾞﾝﾄﾞｳﾘﾉ</v>
      </c>
      <c r="D87" s="150" t="str">
        <f>'女子DB'!B87</f>
        <v>丸藤　璃乃</v>
      </c>
      <c r="E87" s="144" t="s">
        <v>139</v>
      </c>
      <c r="F87" s="146" t="s">
        <v>168</v>
      </c>
      <c r="G87" s="146"/>
      <c r="H87" s="146"/>
      <c r="I87" s="146"/>
      <c r="J87" s="146"/>
      <c r="K87" s="147" t="s">
        <v>83</v>
      </c>
      <c r="L87" s="151"/>
      <c r="M87" s="151"/>
      <c r="O87" s="150" t="str">
        <f>'女子DB'!F87</f>
        <v>平田ジュニア</v>
      </c>
      <c r="P87" s="150" t="str">
        <f>'女子DB'!D87</f>
        <v>.01.30</v>
      </c>
      <c r="Q87" s="150" t="str">
        <f>'女子DB'!G87</f>
        <v>1</v>
      </c>
      <c r="S87" s="150" t="str">
        <f>'女子DB'!H87</f>
        <v>3</v>
      </c>
    </row>
    <row r="88" spans="1:19" ht="13.5">
      <c r="A88" s="150" t="str">
        <f>'女子DB'!A88</f>
        <v>1700</v>
      </c>
      <c r="B88" s="144"/>
      <c r="C88" s="150" t="str">
        <f>'女子DB'!C88</f>
        <v>ﾐﾔｻﾞﾜﾘｵ</v>
      </c>
      <c r="D88" s="150" t="str">
        <f>'女子DB'!B88</f>
        <v>宮澤　莉央</v>
      </c>
      <c r="E88" s="144" t="s">
        <v>139</v>
      </c>
      <c r="F88" s="146" t="s">
        <v>168</v>
      </c>
      <c r="G88" s="146"/>
      <c r="H88" s="146"/>
      <c r="I88" s="146"/>
      <c r="J88" s="146"/>
      <c r="K88" s="147" t="s">
        <v>83</v>
      </c>
      <c r="L88" s="151">
        <f>'女子DB'!J88*100</f>
        <v>0</v>
      </c>
      <c r="M88" s="151">
        <f>'女子DB'!K88*100</f>
        <v>87</v>
      </c>
      <c r="O88" s="150" t="str">
        <f>'女子DB'!F88</f>
        <v>青山学院大学</v>
      </c>
      <c r="P88" s="150" t="str">
        <f>'女子DB'!D88</f>
        <v>01.05.10</v>
      </c>
      <c r="Q88" s="150" t="str">
        <f>'女子DB'!G88</f>
        <v>4</v>
      </c>
      <c r="S88" s="150" t="str">
        <f>'女子DB'!H88</f>
        <v>4</v>
      </c>
    </row>
    <row r="89" spans="1:19" ht="13.5">
      <c r="A89" s="150" t="e">
        <f>女子DB!#REF!</f>
        <v>#REF!</v>
      </c>
      <c r="B89" s="144"/>
      <c r="C89" s="150" t="e">
        <f>女子DB!#REF!</f>
        <v>#REF!</v>
      </c>
      <c r="D89" s="150" t="e">
        <f>女子DB!#REF!</f>
        <v>#REF!</v>
      </c>
      <c r="E89" s="144" t="s">
        <v>139</v>
      </c>
      <c r="F89" s="146" t="s">
        <v>168</v>
      </c>
      <c r="G89" s="146"/>
      <c r="H89" s="146"/>
      <c r="I89" s="146"/>
      <c r="J89" s="146"/>
      <c r="K89" s="147" t="s">
        <v>83</v>
      </c>
      <c r="L89" s="151">
        <f>'女子DB'!J89*100</f>
        <v>0</v>
      </c>
      <c r="M89" s="151">
        <f>'女子DB'!K89*100</f>
        <v>0</v>
      </c>
      <c r="O89" s="150">
        <f>'女子DB'!F89</f>
        <v>0</v>
      </c>
      <c r="P89" s="150">
        <f>'女子DB'!D89</f>
        <v>0</v>
      </c>
      <c r="Q89" s="150">
        <f>'女子DB'!G89</f>
        <v>0</v>
      </c>
      <c r="S89" s="150">
        <f>'女子DB'!H89</f>
        <v>0</v>
      </c>
    </row>
    <row r="90" spans="1:19" ht="13.5">
      <c r="A90" s="150" t="e">
        <f>女子DB!#REF!</f>
        <v>#REF!</v>
      </c>
      <c r="B90" s="144"/>
      <c r="C90" s="150" t="e">
        <f>女子DB!#REF!</f>
        <v>#REF!</v>
      </c>
      <c r="D90" s="150" t="e">
        <f>女子DB!#REF!</f>
        <v>#REF!</v>
      </c>
      <c r="E90" s="144" t="s">
        <v>139</v>
      </c>
      <c r="F90" s="146" t="s">
        <v>168</v>
      </c>
      <c r="G90" s="146"/>
      <c r="H90" s="146"/>
      <c r="I90" s="146"/>
      <c r="J90" s="146"/>
      <c r="K90" s="147" t="s">
        <v>83</v>
      </c>
      <c r="L90" s="151">
        <f>'女子DB'!J90*100</f>
        <v>0</v>
      </c>
      <c r="M90" s="151">
        <f>'女子DB'!K90*100</f>
        <v>0</v>
      </c>
      <c r="O90" s="150">
        <f>'女子DB'!F90</f>
        <v>0</v>
      </c>
      <c r="P90" s="150">
        <f>'女子DB'!D90</f>
        <v>0</v>
      </c>
      <c r="Q90" s="150">
        <f>'女子DB'!G90</f>
        <v>0</v>
      </c>
      <c r="S90" s="150">
        <f>'女子DB'!H90</f>
        <v>0</v>
      </c>
    </row>
    <row r="91" spans="1:19" ht="13.5">
      <c r="A91" s="150" t="e">
        <f>女子DB!#REF!</f>
        <v>#REF!</v>
      </c>
      <c r="B91" s="144"/>
      <c r="C91" s="150" t="e">
        <f>女子DB!#REF!</f>
        <v>#REF!</v>
      </c>
      <c r="D91" s="150" t="e">
        <f>女子DB!#REF!</f>
        <v>#REF!</v>
      </c>
      <c r="E91" s="144" t="s">
        <v>139</v>
      </c>
      <c r="F91" s="146" t="s">
        <v>168</v>
      </c>
      <c r="G91" s="146"/>
      <c r="H91" s="146"/>
      <c r="I91" s="146"/>
      <c r="J91" s="146"/>
      <c r="K91" s="147" t="s">
        <v>83</v>
      </c>
      <c r="L91" s="151">
        <f>'女子DB'!J91*100</f>
        <v>0</v>
      </c>
      <c r="M91" s="151">
        <f>'女子DB'!K91*100</f>
        <v>0</v>
      </c>
      <c r="O91" s="150">
        <f>'女子DB'!F91</f>
        <v>0</v>
      </c>
      <c r="P91" s="150">
        <f>'女子DB'!D91</f>
        <v>0</v>
      </c>
      <c r="Q91" s="150">
        <f>'女子DB'!G91</f>
        <v>0</v>
      </c>
      <c r="S91" s="150">
        <f>'女子DB'!H91</f>
        <v>0</v>
      </c>
    </row>
    <row r="92" spans="1:19" ht="13.5">
      <c r="A92" s="150" t="e">
        <f>女子DB!#REF!</f>
        <v>#REF!</v>
      </c>
      <c r="B92" s="144"/>
      <c r="C92" s="150" t="e">
        <f>女子DB!#REF!</f>
        <v>#REF!</v>
      </c>
      <c r="D92" s="150" t="e">
        <f>女子DB!#REF!</f>
        <v>#REF!</v>
      </c>
      <c r="E92" s="144" t="s">
        <v>139</v>
      </c>
      <c r="F92" s="146" t="s">
        <v>168</v>
      </c>
      <c r="G92" s="146"/>
      <c r="H92" s="146"/>
      <c r="I92" s="146"/>
      <c r="J92" s="146"/>
      <c r="K92" s="147" t="s">
        <v>83</v>
      </c>
      <c r="L92" s="151">
        <f>'女子DB'!J92*100</f>
        <v>0</v>
      </c>
      <c r="M92" s="151">
        <f>'女子DB'!K92*100</f>
        <v>0</v>
      </c>
      <c r="O92" s="150">
        <f>'女子DB'!F92</f>
        <v>0</v>
      </c>
      <c r="P92" s="150">
        <f>'女子DB'!D92</f>
        <v>0</v>
      </c>
      <c r="Q92" s="150">
        <f>'女子DB'!G92</f>
        <v>0</v>
      </c>
      <c r="S92" s="150">
        <f>'女子DB'!H92</f>
        <v>0</v>
      </c>
    </row>
    <row r="93" spans="1:19" ht="13.5">
      <c r="A93" s="150" t="e">
        <f>女子DB!#REF!</f>
        <v>#REF!</v>
      </c>
      <c r="B93" s="144"/>
      <c r="C93" s="150" t="e">
        <f>女子DB!#REF!</f>
        <v>#REF!</v>
      </c>
      <c r="D93" s="150" t="e">
        <f>女子DB!#REF!</f>
        <v>#REF!</v>
      </c>
      <c r="E93" s="144" t="s">
        <v>139</v>
      </c>
      <c r="F93" s="146" t="s">
        <v>168</v>
      </c>
      <c r="G93" s="146"/>
      <c r="H93" s="146"/>
      <c r="I93" s="146"/>
      <c r="J93" s="146"/>
      <c r="K93" s="147" t="s">
        <v>83</v>
      </c>
      <c r="L93" s="151">
        <f>'女子DB'!J93*100</f>
        <v>0</v>
      </c>
      <c r="M93" s="151">
        <f>'女子DB'!K93*100</f>
        <v>0</v>
      </c>
      <c r="O93" s="150">
        <f>'女子DB'!F93</f>
        <v>0</v>
      </c>
      <c r="P93" s="150">
        <f>'女子DB'!D93</f>
        <v>0</v>
      </c>
      <c r="Q93" s="150">
        <f>'女子DB'!G93</f>
        <v>0</v>
      </c>
      <c r="S93" s="150">
        <f>'女子DB'!H93</f>
        <v>0</v>
      </c>
    </row>
    <row r="94" spans="1:19" ht="13.5">
      <c r="A94" s="150" t="e">
        <f>女子DB!#REF!</f>
        <v>#REF!</v>
      </c>
      <c r="B94" s="144"/>
      <c r="C94" s="150" t="e">
        <f>女子DB!#REF!</f>
        <v>#REF!</v>
      </c>
      <c r="D94" s="150" t="e">
        <f>女子DB!#REF!</f>
        <v>#REF!</v>
      </c>
      <c r="E94" s="144" t="s">
        <v>139</v>
      </c>
      <c r="F94" s="146" t="s">
        <v>168</v>
      </c>
      <c r="G94" s="146"/>
      <c r="H94" s="146"/>
      <c r="I94" s="146"/>
      <c r="J94" s="146"/>
      <c r="K94" s="147" t="s">
        <v>83</v>
      </c>
      <c r="L94" s="151">
        <f>'女子DB'!J94*100</f>
        <v>0</v>
      </c>
      <c r="M94" s="151">
        <f>'女子DB'!K94*100</f>
        <v>0</v>
      </c>
      <c r="O94" s="150">
        <f>'女子DB'!F94</f>
        <v>0</v>
      </c>
      <c r="P94" s="150">
        <f>'女子DB'!D94</f>
        <v>0</v>
      </c>
      <c r="Q94" s="150">
        <f>'女子DB'!G94</f>
        <v>0</v>
      </c>
      <c r="S94" s="150">
        <f>'女子DB'!H94</f>
        <v>0</v>
      </c>
    </row>
    <row r="95" spans="1:19" ht="13.5">
      <c r="A95" s="150" t="e">
        <f>女子DB!#REF!</f>
        <v>#REF!</v>
      </c>
      <c r="B95" s="144"/>
      <c r="C95" s="150" t="e">
        <f>女子DB!#REF!</f>
        <v>#REF!</v>
      </c>
      <c r="D95" s="150" t="e">
        <f>女子DB!#REF!</f>
        <v>#REF!</v>
      </c>
      <c r="E95" s="144" t="s">
        <v>139</v>
      </c>
      <c r="F95" s="146" t="s">
        <v>168</v>
      </c>
      <c r="G95" s="146"/>
      <c r="H95" s="146"/>
      <c r="I95" s="146"/>
      <c r="J95" s="146"/>
      <c r="K95" s="147" t="s">
        <v>83</v>
      </c>
      <c r="L95" s="151">
        <f>'女子DB'!J95*100</f>
        <v>0</v>
      </c>
      <c r="M95" s="151">
        <f>'女子DB'!K95*100</f>
        <v>0</v>
      </c>
      <c r="O95" s="150">
        <f>'女子DB'!F95</f>
        <v>0</v>
      </c>
      <c r="P95" s="150">
        <f>'女子DB'!D95</f>
        <v>0</v>
      </c>
      <c r="Q95" s="150">
        <f>'女子DB'!G95</f>
        <v>0</v>
      </c>
      <c r="S95" s="150">
        <f>'女子DB'!H95</f>
        <v>0</v>
      </c>
    </row>
    <row r="96" spans="1:19" ht="13.5">
      <c r="A96" s="150" t="e">
        <f>女子DB!#REF!</f>
        <v>#REF!</v>
      </c>
      <c r="B96" s="144"/>
      <c r="C96" s="150" t="e">
        <f>女子DB!#REF!</f>
        <v>#REF!</v>
      </c>
      <c r="D96" s="150" t="e">
        <f>女子DB!#REF!</f>
        <v>#REF!</v>
      </c>
      <c r="E96" s="144" t="s">
        <v>139</v>
      </c>
      <c r="F96" s="146" t="s">
        <v>168</v>
      </c>
      <c r="G96" s="146"/>
      <c r="H96" s="146"/>
      <c r="I96" s="146"/>
      <c r="J96" s="146"/>
      <c r="K96" s="147" t="s">
        <v>83</v>
      </c>
      <c r="L96" s="151">
        <f>'女子DB'!J96*100</f>
        <v>0</v>
      </c>
      <c r="M96" s="151">
        <f>'女子DB'!K96*100</f>
        <v>0</v>
      </c>
      <c r="O96" s="150">
        <f>'女子DB'!F96</f>
        <v>0</v>
      </c>
      <c r="P96" s="150">
        <f>'女子DB'!D96</f>
        <v>0</v>
      </c>
      <c r="Q96" s="150">
        <f>'女子DB'!G96</f>
        <v>0</v>
      </c>
      <c r="S96" s="150">
        <f>'女子DB'!H96</f>
        <v>0</v>
      </c>
    </row>
    <row r="97" spans="1:19" ht="13.5">
      <c r="A97" s="150" t="e">
        <f>女子DB!#REF!</f>
        <v>#REF!</v>
      </c>
      <c r="B97" s="144"/>
      <c r="C97" s="150" t="e">
        <f>女子DB!#REF!</f>
        <v>#REF!</v>
      </c>
      <c r="D97" s="150" t="e">
        <f>女子DB!#REF!</f>
        <v>#REF!</v>
      </c>
      <c r="E97" s="144" t="s">
        <v>139</v>
      </c>
      <c r="F97" s="146" t="s">
        <v>168</v>
      </c>
      <c r="G97" s="146"/>
      <c r="H97" s="146"/>
      <c r="I97" s="146"/>
      <c r="J97" s="146"/>
      <c r="K97" s="147" t="s">
        <v>83</v>
      </c>
      <c r="L97" s="151">
        <f>'女子DB'!J97*100</f>
        <v>0</v>
      </c>
      <c r="M97" s="151">
        <f>'女子DB'!K97*100</f>
        <v>0</v>
      </c>
      <c r="O97" s="150">
        <f>'女子DB'!F97</f>
        <v>0</v>
      </c>
      <c r="P97" s="150">
        <f>'女子DB'!D97</f>
        <v>0</v>
      </c>
      <c r="Q97" s="150">
        <f>'女子DB'!G97</f>
        <v>0</v>
      </c>
      <c r="S97" s="150">
        <f>'女子DB'!H97</f>
        <v>0</v>
      </c>
    </row>
    <row r="98" spans="1:19" ht="13.5">
      <c r="A98" s="150" t="e">
        <f>女子DB!#REF!</f>
        <v>#REF!</v>
      </c>
      <c r="B98" s="144"/>
      <c r="C98" s="150" t="e">
        <f>女子DB!#REF!</f>
        <v>#REF!</v>
      </c>
      <c r="D98" s="150" t="e">
        <f>女子DB!#REF!</f>
        <v>#REF!</v>
      </c>
      <c r="E98" s="144" t="s">
        <v>139</v>
      </c>
      <c r="F98" s="146" t="s">
        <v>168</v>
      </c>
      <c r="G98" s="146"/>
      <c r="H98" s="146"/>
      <c r="I98" s="146"/>
      <c r="J98" s="146"/>
      <c r="K98" s="147" t="s">
        <v>83</v>
      </c>
      <c r="L98" s="151">
        <f>'女子DB'!J98*100</f>
        <v>0</v>
      </c>
      <c r="M98" s="151">
        <f>'女子DB'!K98*100</f>
        <v>0</v>
      </c>
      <c r="O98" s="150">
        <f>'女子DB'!F98</f>
        <v>0</v>
      </c>
      <c r="P98" s="150">
        <f>'女子DB'!D98</f>
        <v>0</v>
      </c>
      <c r="Q98" s="150">
        <f>'女子DB'!G98</f>
        <v>0</v>
      </c>
      <c r="S98" s="150">
        <f>'女子DB'!H98</f>
        <v>0</v>
      </c>
    </row>
    <row r="99" spans="1:19" ht="13.5">
      <c r="A99" s="150" t="e">
        <f>女子DB!#REF!</f>
        <v>#REF!</v>
      </c>
      <c r="B99" s="144"/>
      <c r="C99" s="150" t="e">
        <f>女子DB!#REF!</f>
        <v>#REF!</v>
      </c>
      <c r="D99" s="150" t="e">
        <f>女子DB!#REF!</f>
        <v>#REF!</v>
      </c>
      <c r="E99" s="144" t="s">
        <v>139</v>
      </c>
      <c r="F99" s="146" t="s">
        <v>168</v>
      </c>
      <c r="G99" s="146"/>
      <c r="H99" s="146"/>
      <c r="I99" s="146"/>
      <c r="J99" s="146"/>
      <c r="K99" s="147" t="s">
        <v>83</v>
      </c>
      <c r="L99" s="151">
        <f>'女子DB'!J99*100</f>
        <v>0</v>
      </c>
      <c r="M99" s="151">
        <f>'女子DB'!K99*100</f>
        <v>0</v>
      </c>
      <c r="O99" s="150">
        <f>'女子DB'!F99</f>
        <v>0</v>
      </c>
      <c r="P99" s="150">
        <f>'女子DB'!D99</f>
        <v>0</v>
      </c>
      <c r="Q99" s="150">
        <f>'女子DB'!G99</f>
        <v>0</v>
      </c>
      <c r="S99" s="150">
        <f>'女子DB'!H99</f>
        <v>0</v>
      </c>
    </row>
    <row r="100" spans="1:19" ht="13.5">
      <c r="A100" s="150" t="e">
        <f>女子DB!#REF!</f>
        <v>#REF!</v>
      </c>
      <c r="B100" s="144"/>
      <c r="C100" s="150" t="e">
        <f>女子DB!#REF!</f>
        <v>#REF!</v>
      </c>
      <c r="D100" s="150" t="e">
        <f>女子DB!#REF!</f>
        <v>#REF!</v>
      </c>
      <c r="E100" s="144" t="s">
        <v>139</v>
      </c>
      <c r="F100" s="146" t="s">
        <v>168</v>
      </c>
      <c r="G100" s="146"/>
      <c r="H100" s="146"/>
      <c r="I100" s="146"/>
      <c r="J100" s="146"/>
      <c r="K100" s="147" t="s">
        <v>83</v>
      </c>
      <c r="L100" s="151">
        <f>'女子DB'!J100*100</f>
        <v>0</v>
      </c>
      <c r="M100" s="151">
        <f>'女子DB'!K100*100</f>
        <v>0</v>
      </c>
      <c r="O100" s="150">
        <f>'女子DB'!F100</f>
        <v>0</v>
      </c>
      <c r="P100" s="150">
        <f>'女子DB'!D100</f>
        <v>0</v>
      </c>
      <c r="Q100" s="150">
        <f>'女子DB'!G100</f>
        <v>0</v>
      </c>
      <c r="S100" s="150">
        <f>'女子DB'!H100</f>
        <v>0</v>
      </c>
    </row>
    <row r="101" spans="1:19" ht="13.5">
      <c r="A101" s="150" t="e">
        <f>女子DB!#REF!</f>
        <v>#REF!</v>
      </c>
      <c r="B101" s="144"/>
      <c r="C101" s="150" t="e">
        <f>女子DB!#REF!</f>
        <v>#REF!</v>
      </c>
      <c r="D101" s="150" t="e">
        <f>女子DB!#REF!</f>
        <v>#REF!</v>
      </c>
      <c r="E101" s="144" t="s">
        <v>139</v>
      </c>
      <c r="F101" s="146" t="s">
        <v>168</v>
      </c>
      <c r="G101" s="146"/>
      <c r="H101" s="146"/>
      <c r="I101" s="146"/>
      <c r="J101" s="146"/>
      <c r="K101" s="147" t="s">
        <v>83</v>
      </c>
      <c r="L101" s="151">
        <f>'女子DB'!J101*100</f>
        <v>0</v>
      </c>
      <c r="M101" s="151">
        <f>'女子DB'!K101*100</f>
        <v>0</v>
      </c>
      <c r="O101" s="150">
        <f>'女子DB'!F101</f>
        <v>0</v>
      </c>
      <c r="P101" s="150">
        <f>'女子DB'!D101</f>
        <v>0</v>
      </c>
      <c r="Q101" s="150">
        <f>'女子DB'!G101</f>
        <v>0</v>
      </c>
      <c r="S101" s="150">
        <f>'女子DB'!H101</f>
        <v>0</v>
      </c>
    </row>
    <row r="102" spans="1:19" ht="13.5">
      <c r="A102" s="150" t="e">
        <f>女子DB!#REF!</f>
        <v>#REF!</v>
      </c>
      <c r="B102" s="144"/>
      <c r="C102" s="150" t="e">
        <f>女子DB!#REF!</f>
        <v>#REF!</v>
      </c>
      <c r="D102" s="150" t="e">
        <f>女子DB!#REF!</f>
        <v>#REF!</v>
      </c>
      <c r="E102" s="144" t="s">
        <v>139</v>
      </c>
      <c r="F102" s="146" t="s">
        <v>168</v>
      </c>
      <c r="G102" s="146"/>
      <c r="H102" s="146"/>
      <c r="I102" s="146"/>
      <c r="J102" s="146"/>
      <c r="K102" s="147" t="s">
        <v>83</v>
      </c>
      <c r="L102" s="151">
        <f>'女子DB'!J102*100</f>
        <v>0</v>
      </c>
      <c r="M102" s="151">
        <f>'女子DB'!K102*100</f>
        <v>0</v>
      </c>
      <c r="O102" s="150">
        <f>'女子DB'!F102</f>
        <v>0</v>
      </c>
      <c r="P102" s="150">
        <f>'女子DB'!D102</f>
        <v>0</v>
      </c>
      <c r="Q102" s="150">
        <f>'女子DB'!G102</f>
        <v>0</v>
      </c>
      <c r="S102" s="150">
        <f>'女子DB'!H102</f>
        <v>0</v>
      </c>
    </row>
    <row r="103" spans="1:19" ht="13.5">
      <c r="A103" s="150" t="e">
        <f>女子DB!#REF!</f>
        <v>#REF!</v>
      </c>
      <c r="B103" s="144"/>
      <c r="C103" s="150" t="e">
        <f>女子DB!#REF!</f>
        <v>#REF!</v>
      </c>
      <c r="D103" s="150" t="e">
        <f>女子DB!#REF!</f>
        <v>#REF!</v>
      </c>
      <c r="E103" s="144" t="s">
        <v>139</v>
      </c>
      <c r="F103" s="146" t="s">
        <v>168</v>
      </c>
      <c r="G103" s="146"/>
      <c r="H103" s="146"/>
      <c r="I103" s="146"/>
      <c r="J103" s="146"/>
      <c r="K103" s="147" t="s">
        <v>83</v>
      </c>
      <c r="L103" s="151">
        <f>'女子DB'!J103*100</f>
        <v>0</v>
      </c>
      <c r="M103" s="151">
        <f>'女子DB'!K103*100</f>
        <v>0</v>
      </c>
      <c r="O103" s="150">
        <f>'女子DB'!F103</f>
        <v>0</v>
      </c>
      <c r="P103" s="150">
        <f>'女子DB'!D103</f>
        <v>0</v>
      </c>
      <c r="Q103" s="150">
        <f>'女子DB'!G103</f>
        <v>0</v>
      </c>
      <c r="S103" s="150">
        <f>'女子DB'!H103</f>
        <v>0</v>
      </c>
    </row>
    <row r="104" spans="1:19" ht="13.5">
      <c r="A104" s="150" t="e">
        <f>女子DB!#REF!</f>
        <v>#REF!</v>
      </c>
      <c r="B104" s="144"/>
      <c r="C104" s="150" t="e">
        <f>女子DB!#REF!</f>
        <v>#REF!</v>
      </c>
      <c r="D104" s="150" t="e">
        <f>女子DB!#REF!</f>
        <v>#REF!</v>
      </c>
      <c r="E104" s="144" t="s">
        <v>139</v>
      </c>
      <c r="F104" s="146" t="s">
        <v>168</v>
      </c>
      <c r="G104" s="146"/>
      <c r="H104" s="146"/>
      <c r="I104" s="146"/>
      <c r="J104" s="146"/>
      <c r="K104" s="147" t="s">
        <v>83</v>
      </c>
      <c r="L104" s="151">
        <f>'女子DB'!J104*100</f>
        <v>0</v>
      </c>
      <c r="M104" s="151">
        <f>'女子DB'!K104*100</f>
        <v>0</v>
      </c>
      <c r="O104" s="150">
        <f>'女子DB'!F104</f>
        <v>0</v>
      </c>
      <c r="P104" s="150">
        <f>'女子DB'!D104</f>
        <v>0</v>
      </c>
      <c r="Q104" s="150">
        <f>'女子DB'!G104</f>
        <v>0</v>
      </c>
      <c r="S104" s="150">
        <f>'女子DB'!H104</f>
        <v>0</v>
      </c>
    </row>
    <row r="105" spans="1:19" ht="13.5">
      <c r="A105" s="150" t="e">
        <f>女子DB!#REF!</f>
        <v>#REF!</v>
      </c>
      <c r="B105" s="144"/>
      <c r="C105" s="150" t="e">
        <f>女子DB!#REF!</f>
        <v>#REF!</v>
      </c>
      <c r="D105" s="150" t="e">
        <f>女子DB!#REF!</f>
        <v>#REF!</v>
      </c>
      <c r="E105" s="144" t="s">
        <v>139</v>
      </c>
      <c r="F105" s="146" t="s">
        <v>168</v>
      </c>
      <c r="G105" s="146"/>
      <c r="H105" s="146"/>
      <c r="I105" s="146"/>
      <c r="J105" s="146"/>
      <c r="K105" s="147" t="s">
        <v>83</v>
      </c>
      <c r="L105" s="151">
        <f>'女子DB'!J105*100</f>
        <v>0</v>
      </c>
      <c r="M105" s="151">
        <f>'女子DB'!K105*100</f>
        <v>0</v>
      </c>
      <c r="O105" s="150">
        <f>'女子DB'!F105</f>
        <v>0</v>
      </c>
      <c r="P105" s="150">
        <f>'女子DB'!D105</f>
        <v>0</v>
      </c>
      <c r="Q105" s="150">
        <f>'女子DB'!G105</f>
        <v>0</v>
      </c>
      <c r="S105" s="150">
        <f>'女子DB'!H105</f>
        <v>0</v>
      </c>
    </row>
    <row r="106" spans="1:19" ht="13.5">
      <c r="A106" s="150" t="e">
        <f>女子DB!#REF!</f>
        <v>#REF!</v>
      </c>
      <c r="B106" s="144"/>
      <c r="C106" s="150" t="e">
        <f>女子DB!#REF!</f>
        <v>#REF!</v>
      </c>
      <c r="D106" s="150" t="e">
        <f>女子DB!#REF!</f>
        <v>#REF!</v>
      </c>
      <c r="E106" s="144" t="s">
        <v>139</v>
      </c>
      <c r="F106" s="146" t="s">
        <v>168</v>
      </c>
      <c r="G106" s="146"/>
      <c r="H106" s="146"/>
      <c r="I106" s="146"/>
      <c r="J106" s="146"/>
      <c r="K106" s="147" t="s">
        <v>83</v>
      </c>
      <c r="L106" s="151">
        <f>'女子DB'!J106*100</f>
        <v>0</v>
      </c>
      <c r="M106" s="151">
        <f>'女子DB'!K106*100</f>
        <v>0</v>
      </c>
      <c r="O106" s="150">
        <f>'女子DB'!F106</f>
        <v>0</v>
      </c>
      <c r="P106" s="150">
        <f>'女子DB'!D106</f>
        <v>0</v>
      </c>
      <c r="Q106" s="150">
        <f>'女子DB'!G106</f>
        <v>0</v>
      </c>
      <c r="S106" s="150">
        <f>'女子DB'!H106</f>
        <v>0</v>
      </c>
    </row>
    <row r="107" spans="1:19" ht="13.5">
      <c r="A107" s="150" t="e">
        <f>女子DB!#REF!</f>
        <v>#REF!</v>
      </c>
      <c r="B107" s="144"/>
      <c r="C107" s="150" t="e">
        <f>女子DB!#REF!</f>
        <v>#REF!</v>
      </c>
      <c r="D107" s="150" t="e">
        <f>女子DB!#REF!</f>
        <v>#REF!</v>
      </c>
      <c r="E107" s="144" t="s">
        <v>139</v>
      </c>
      <c r="F107" s="146" t="s">
        <v>168</v>
      </c>
      <c r="G107" s="146"/>
      <c r="H107" s="146"/>
      <c r="I107" s="146"/>
      <c r="J107" s="146"/>
      <c r="K107" s="147" t="s">
        <v>83</v>
      </c>
      <c r="L107" s="151">
        <f>'女子DB'!J107*100</f>
        <v>0</v>
      </c>
      <c r="M107" s="151">
        <f>'女子DB'!K107*100</f>
        <v>0</v>
      </c>
      <c r="O107" s="150">
        <f>'女子DB'!F107</f>
        <v>0</v>
      </c>
      <c r="P107" s="150">
        <f>'女子DB'!D107</f>
        <v>0</v>
      </c>
      <c r="Q107" s="150">
        <f>'女子DB'!G107</f>
        <v>0</v>
      </c>
      <c r="S107" s="150">
        <f>'女子DB'!H107</f>
        <v>0</v>
      </c>
    </row>
    <row r="108" spans="1:19" ht="13.5">
      <c r="A108" s="150" t="e">
        <f>女子DB!#REF!</f>
        <v>#REF!</v>
      </c>
      <c r="B108" s="144"/>
      <c r="C108" s="150" t="e">
        <f>女子DB!#REF!</f>
        <v>#REF!</v>
      </c>
      <c r="D108" s="150" t="e">
        <f>女子DB!#REF!</f>
        <v>#REF!</v>
      </c>
      <c r="E108" s="144" t="s">
        <v>139</v>
      </c>
      <c r="F108" s="146" t="s">
        <v>168</v>
      </c>
      <c r="G108" s="146"/>
      <c r="H108" s="146"/>
      <c r="I108" s="146"/>
      <c r="J108" s="146"/>
      <c r="K108" s="147" t="s">
        <v>83</v>
      </c>
      <c r="L108" s="151">
        <f>'女子DB'!J108*100</f>
        <v>0</v>
      </c>
      <c r="M108" s="151">
        <f>'女子DB'!K108*100</f>
        <v>0</v>
      </c>
      <c r="O108" s="150">
        <f>'女子DB'!F108</f>
        <v>0</v>
      </c>
      <c r="P108" s="150">
        <f>'女子DB'!D108</f>
        <v>0</v>
      </c>
      <c r="Q108" s="150">
        <f>'女子DB'!G108</f>
        <v>0</v>
      </c>
      <c r="S108" s="150">
        <f>'女子DB'!H108</f>
        <v>0</v>
      </c>
    </row>
    <row r="109" spans="1:19" ht="13.5">
      <c r="A109" s="150" t="e">
        <f>女子DB!#REF!</f>
        <v>#REF!</v>
      </c>
      <c r="B109" s="144"/>
      <c r="C109" s="150" t="e">
        <f>女子DB!#REF!</f>
        <v>#REF!</v>
      </c>
      <c r="D109" s="150" t="e">
        <f>女子DB!#REF!</f>
        <v>#REF!</v>
      </c>
      <c r="E109" s="144" t="s">
        <v>139</v>
      </c>
      <c r="F109" s="146" t="s">
        <v>168</v>
      </c>
      <c r="G109" s="146"/>
      <c r="H109" s="146"/>
      <c r="I109" s="146"/>
      <c r="J109" s="146"/>
      <c r="K109" s="147" t="s">
        <v>83</v>
      </c>
      <c r="L109" s="151">
        <f>'女子DB'!J109*100</f>
        <v>0</v>
      </c>
      <c r="M109" s="151">
        <f>'女子DB'!K109*100</f>
        <v>0</v>
      </c>
      <c r="O109" s="150">
        <f>'女子DB'!F109</f>
        <v>0</v>
      </c>
      <c r="P109" s="150">
        <f>'女子DB'!D109</f>
        <v>0</v>
      </c>
      <c r="Q109" s="150">
        <f>'女子DB'!G109</f>
        <v>0</v>
      </c>
      <c r="S109" s="150">
        <f>'女子DB'!H109</f>
        <v>0</v>
      </c>
    </row>
    <row r="110" spans="1:19" ht="13.5">
      <c r="A110" s="150" t="e">
        <f>女子DB!#REF!</f>
        <v>#REF!</v>
      </c>
      <c r="B110" s="144"/>
      <c r="C110" s="150" t="e">
        <f>女子DB!#REF!</f>
        <v>#REF!</v>
      </c>
      <c r="D110" s="150" t="e">
        <f>女子DB!#REF!</f>
        <v>#REF!</v>
      </c>
      <c r="E110" s="144" t="s">
        <v>139</v>
      </c>
      <c r="F110" s="146" t="s">
        <v>168</v>
      </c>
      <c r="G110" s="146"/>
      <c r="H110" s="146"/>
      <c r="I110" s="146"/>
      <c r="J110" s="146"/>
      <c r="K110" s="147" t="s">
        <v>83</v>
      </c>
      <c r="L110" s="151">
        <f>'女子DB'!J110*100</f>
        <v>0</v>
      </c>
      <c r="M110" s="151">
        <f>'女子DB'!K110*100</f>
        <v>0</v>
      </c>
      <c r="O110" s="150">
        <f>'女子DB'!F110</f>
        <v>0</v>
      </c>
      <c r="P110" s="150">
        <f>'女子DB'!D110</f>
        <v>0</v>
      </c>
      <c r="Q110" s="150">
        <f>'女子DB'!G110</f>
        <v>0</v>
      </c>
      <c r="S110" s="150">
        <f>'女子DB'!H110</f>
        <v>0</v>
      </c>
    </row>
    <row r="111" spans="1:19" ht="13.5">
      <c r="A111" s="150" t="e">
        <f>女子DB!#REF!</f>
        <v>#REF!</v>
      </c>
      <c r="B111" s="144"/>
      <c r="C111" s="150" t="e">
        <f>女子DB!#REF!</f>
        <v>#REF!</v>
      </c>
      <c r="D111" s="150" t="e">
        <f>女子DB!#REF!</f>
        <v>#REF!</v>
      </c>
      <c r="E111" s="144" t="s">
        <v>139</v>
      </c>
      <c r="F111" s="146" t="s">
        <v>168</v>
      </c>
      <c r="G111" s="146"/>
      <c r="H111" s="146"/>
      <c r="I111" s="146"/>
      <c r="J111" s="146"/>
      <c r="K111" s="147" t="s">
        <v>83</v>
      </c>
      <c r="L111" s="151">
        <f>'女子DB'!J111*100</f>
        <v>0</v>
      </c>
      <c r="M111" s="151">
        <f>'女子DB'!K111*100</f>
        <v>0</v>
      </c>
      <c r="O111" s="150">
        <f>'女子DB'!F111</f>
        <v>0</v>
      </c>
      <c r="P111" s="150">
        <f>'女子DB'!D111</f>
        <v>0</v>
      </c>
      <c r="Q111" s="150">
        <f>'女子DB'!G111</f>
        <v>0</v>
      </c>
      <c r="S111" s="150">
        <f>'女子DB'!H111</f>
        <v>0</v>
      </c>
    </row>
    <row r="112" spans="1:19" ht="13.5">
      <c r="A112" s="150" t="e">
        <f>女子DB!#REF!</f>
        <v>#REF!</v>
      </c>
      <c r="B112" s="144"/>
      <c r="C112" s="150" t="e">
        <f>女子DB!#REF!</f>
        <v>#REF!</v>
      </c>
      <c r="D112" s="150" t="e">
        <f>女子DB!#REF!</f>
        <v>#REF!</v>
      </c>
      <c r="E112" s="144" t="s">
        <v>139</v>
      </c>
      <c r="F112" s="146" t="s">
        <v>168</v>
      </c>
      <c r="G112" s="146"/>
      <c r="H112" s="146"/>
      <c r="I112" s="146"/>
      <c r="J112" s="146"/>
      <c r="K112" s="147" t="s">
        <v>83</v>
      </c>
      <c r="L112" s="151">
        <f>'女子DB'!J112*100</f>
        <v>0</v>
      </c>
      <c r="M112" s="151">
        <f>'女子DB'!K112*100</f>
        <v>0</v>
      </c>
      <c r="O112" s="150">
        <f>'女子DB'!F112</f>
        <v>0</v>
      </c>
      <c r="P112" s="150">
        <f>'女子DB'!D112</f>
        <v>0</v>
      </c>
      <c r="Q112" s="150">
        <f>'女子DB'!G112</f>
        <v>0</v>
      </c>
      <c r="S112" s="150">
        <f>'女子DB'!H112</f>
        <v>0</v>
      </c>
    </row>
    <row r="113" spans="1:19" ht="13.5">
      <c r="A113" s="150" t="e">
        <f>女子DB!#REF!</f>
        <v>#REF!</v>
      </c>
      <c r="B113" s="144"/>
      <c r="C113" s="150" t="e">
        <f>女子DB!#REF!</f>
        <v>#REF!</v>
      </c>
      <c r="D113" s="150" t="e">
        <f>女子DB!#REF!</f>
        <v>#REF!</v>
      </c>
      <c r="E113" s="144" t="s">
        <v>139</v>
      </c>
      <c r="F113" s="146" t="s">
        <v>168</v>
      </c>
      <c r="G113" s="146"/>
      <c r="H113" s="146"/>
      <c r="I113" s="146"/>
      <c r="J113" s="146"/>
      <c r="K113" s="147" t="s">
        <v>83</v>
      </c>
      <c r="L113" s="151">
        <f>'女子DB'!J113*100</f>
        <v>0</v>
      </c>
      <c r="M113" s="151">
        <f>'女子DB'!K113*100</f>
        <v>0</v>
      </c>
      <c r="O113" s="150">
        <f>'女子DB'!F113</f>
        <v>0</v>
      </c>
      <c r="P113" s="150">
        <f>'女子DB'!D113</f>
        <v>0</v>
      </c>
      <c r="Q113" s="150">
        <f>'女子DB'!G113</f>
        <v>0</v>
      </c>
      <c r="S113" s="150">
        <f>'女子DB'!H113</f>
        <v>0</v>
      </c>
    </row>
    <row r="114" spans="1:19" ht="13.5">
      <c r="A114" s="150" t="e">
        <f>女子DB!#REF!</f>
        <v>#REF!</v>
      </c>
      <c r="B114" s="144"/>
      <c r="C114" s="150" t="e">
        <f>女子DB!#REF!</f>
        <v>#REF!</v>
      </c>
      <c r="D114" s="150" t="e">
        <f>女子DB!#REF!</f>
        <v>#REF!</v>
      </c>
      <c r="E114" s="144" t="s">
        <v>139</v>
      </c>
      <c r="F114" s="146" t="s">
        <v>168</v>
      </c>
      <c r="G114" s="146"/>
      <c r="H114" s="146"/>
      <c r="I114" s="146"/>
      <c r="J114" s="146"/>
      <c r="K114" s="147" t="s">
        <v>83</v>
      </c>
      <c r="L114" s="151">
        <f>'女子DB'!J114*100</f>
        <v>0</v>
      </c>
      <c r="M114" s="151">
        <f>'女子DB'!K114*100</f>
        <v>0</v>
      </c>
      <c r="O114" s="150">
        <f>'女子DB'!F114</f>
        <v>0</v>
      </c>
      <c r="P114" s="150">
        <f>'女子DB'!D114</f>
        <v>0</v>
      </c>
      <c r="Q114" s="150">
        <f>'女子DB'!G114</f>
        <v>0</v>
      </c>
      <c r="S114" s="150">
        <f>'女子DB'!H114</f>
        <v>0</v>
      </c>
    </row>
    <row r="115" spans="1:19" ht="13.5">
      <c r="A115" s="150" t="e">
        <f>女子DB!#REF!</f>
        <v>#REF!</v>
      </c>
      <c r="B115" s="144"/>
      <c r="C115" s="150" t="e">
        <f>女子DB!#REF!</f>
        <v>#REF!</v>
      </c>
      <c r="D115" s="150" t="e">
        <f>女子DB!#REF!</f>
        <v>#REF!</v>
      </c>
      <c r="E115" s="144" t="s">
        <v>139</v>
      </c>
      <c r="F115" s="146" t="s">
        <v>168</v>
      </c>
      <c r="G115" s="146"/>
      <c r="H115" s="146"/>
      <c r="I115" s="146"/>
      <c r="J115" s="146"/>
      <c r="K115" s="147" t="s">
        <v>83</v>
      </c>
      <c r="L115" s="151">
        <f>'女子DB'!J115*100</f>
        <v>0</v>
      </c>
      <c r="M115" s="151">
        <f>'女子DB'!K115*100</f>
        <v>0</v>
      </c>
      <c r="O115" s="150">
        <f>'女子DB'!F115</f>
        <v>0</v>
      </c>
      <c r="P115" s="150">
        <f>'女子DB'!D115</f>
        <v>0</v>
      </c>
      <c r="Q115" s="150">
        <f>'女子DB'!G115</f>
        <v>0</v>
      </c>
      <c r="S115" s="150">
        <f>'女子DB'!H115</f>
        <v>0</v>
      </c>
    </row>
    <row r="116" spans="1:19" ht="13.5">
      <c r="A116" s="150" t="e">
        <f>女子DB!#REF!</f>
        <v>#REF!</v>
      </c>
      <c r="B116" s="144"/>
      <c r="C116" s="150" t="e">
        <f>女子DB!#REF!</f>
        <v>#REF!</v>
      </c>
      <c r="D116" s="150" t="e">
        <f>女子DB!#REF!</f>
        <v>#REF!</v>
      </c>
      <c r="E116" s="144" t="s">
        <v>139</v>
      </c>
      <c r="F116" s="146" t="s">
        <v>168</v>
      </c>
      <c r="G116" s="146"/>
      <c r="H116" s="146"/>
      <c r="I116" s="146"/>
      <c r="J116" s="146"/>
      <c r="K116" s="147" t="s">
        <v>83</v>
      </c>
      <c r="L116" s="151">
        <f>'女子DB'!J116*100</f>
        <v>0</v>
      </c>
      <c r="M116" s="151">
        <f>'女子DB'!K116*100</f>
        <v>0</v>
      </c>
      <c r="O116" s="150">
        <f>'女子DB'!F116</f>
        <v>0</v>
      </c>
      <c r="P116" s="150">
        <f>'女子DB'!D116</f>
        <v>0</v>
      </c>
      <c r="Q116" s="150">
        <f>'女子DB'!G116</f>
        <v>0</v>
      </c>
      <c r="S116" s="150">
        <f>'女子DB'!H116</f>
        <v>0</v>
      </c>
    </row>
    <row r="117" spans="1:19" ht="13.5">
      <c r="A117" s="150" t="e">
        <f>女子DB!#REF!</f>
        <v>#REF!</v>
      </c>
      <c r="B117" s="144"/>
      <c r="C117" s="150" t="e">
        <f>女子DB!#REF!</f>
        <v>#REF!</v>
      </c>
      <c r="D117" s="150" t="e">
        <f>女子DB!#REF!</f>
        <v>#REF!</v>
      </c>
      <c r="E117" s="144" t="s">
        <v>139</v>
      </c>
      <c r="F117" s="146" t="s">
        <v>168</v>
      </c>
      <c r="G117" s="146"/>
      <c r="H117" s="146"/>
      <c r="I117" s="146"/>
      <c r="J117" s="146"/>
      <c r="K117" s="147" t="s">
        <v>83</v>
      </c>
      <c r="L117" s="151">
        <f>'女子DB'!J117*100</f>
        <v>0</v>
      </c>
      <c r="M117" s="151">
        <f>'女子DB'!K117*100</f>
        <v>0</v>
      </c>
      <c r="O117" s="150">
        <f>'女子DB'!F117</f>
        <v>0</v>
      </c>
      <c r="P117" s="150">
        <f>'女子DB'!D117</f>
        <v>0</v>
      </c>
      <c r="Q117" s="150">
        <f>'女子DB'!G117</f>
        <v>0</v>
      </c>
      <c r="S117" s="150">
        <f>'女子DB'!H117</f>
        <v>0</v>
      </c>
    </row>
    <row r="118" spans="1:19" ht="13.5">
      <c r="A118" s="150" t="e">
        <f>女子DB!#REF!</f>
        <v>#REF!</v>
      </c>
      <c r="B118" s="144"/>
      <c r="C118" s="150" t="e">
        <f>女子DB!#REF!</f>
        <v>#REF!</v>
      </c>
      <c r="D118" s="150" t="e">
        <f>女子DB!#REF!</f>
        <v>#REF!</v>
      </c>
      <c r="E118" s="144" t="s">
        <v>139</v>
      </c>
      <c r="F118" s="146" t="s">
        <v>168</v>
      </c>
      <c r="G118" s="146"/>
      <c r="H118" s="146"/>
      <c r="I118" s="146"/>
      <c r="J118" s="146"/>
      <c r="K118" s="147" t="s">
        <v>83</v>
      </c>
      <c r="L118" s="151">
        <f>'女子DB'!J118*100</f>
        <v>0</v>
      </c>
      <c r="M118" s="151">
        <f>'女子DB'!K118*100</f>
        <v>0</v>
      </c>
      <c r="O118" s="150">
        <f>'女子DB'!F118</f>
        <v>0</v>
      </c>
      <c r="P118" s="150">
        <f>'女子DB'!D118</f>
        <v>0</v>
      </c>
      <c r="Q118" s="150">
        <f>'女子DB'!G118</f>
        <v>0</v>
      </c>
      <c r="S118" s="150">
        <f>'女子DB'!H118</f>
        <v>0</v>
      </c>
    </row>
    <row r="119" spans="1:19" ht="13.5">
      <c r="A119" s="150" t="e">
        <f>女子DB!#REF!</f>
        <v>#REF!</v>
      </c>
      <c r="B119" s="144"/>
      <c r="C119" s="150" t="e">
        <f>女子DB!#REF!</f>
        <v>#REF!</v>
      </c>
      <c r="D119" s="150" t="e">
        <f>女子DB!#REF!</f>
        <v>#REF!</v>
      </c>
      <c r="E119" s="144" t="s">
        <v>139</v>
      </c>
      <c r="F119" s="146" t="s">
        <v>168</v>
      </c>
      <c r="G119" s="146"/>
      <c r="H119" s="146"/>
      <c r="I119" s="146"/>
      <c r="J119" s="146"/>
      <c r="K119" s="147" t="s">
        <v>83</v>
      </c>
      <c r="L119" s="151">
        <f>'女子DB'!J119*100</f>
        <v>0</v>
      </c>
      <c r="M119" s="151">
        <f>'女子DB'!K119*100</f>
        <v>0</v>
      </c>
      <c r="O119" s="150">
        <f>'女子DB'!F119</f>
        <v>0</v>
      </c>
      <c r="P119" s="150">
        <f>'女子DB'!D119</f>
        <v>0</v>
      </c>
      <c r="Q119" s="150">
        <f>'女子DB'!G119</f>
        <v>0</v>
      </c>
      <c r="S119" s="150">
        <f>'女子DB'!H119</f>
        <v>0</v>
      </c>
    </row>
    <row r="120" spans="1:19" ht="13.5">
      <c r="A120" s="150" t="e">
        <f>女子DB!#REF!</f>
        <v>#REF!</v>
      </c>
      <c r="B120" s="144"/>
      <c r="C120" s="150" t="e">
        <f>女子DB!#REF!</f>
        <v>#REF!</v>
      </c>
      <c r="D120" s="150" t="e">
        <f>女子DB!#REF!</f>
        <v>#REF!</v>
      </c>
      <c r="E120" s="144" t="s">
        <v>139</v>
      </c>
      <c r="F120" s="146" t="s">
        <v>168</v>
      </c>
      <c r="G120" s="146"/>
      <c r="H120" s="146"/>
      <c r="I120" s="146"/>
      <c r="J120" s="146"/>
      <c r="K120" s="147" t="s">
        <v>83</v>
      </c>
      <c r="L120" s="151">
        <f>'女子DB'!J120*100</f>
        <v>0</v>
      </c>
      <c r="M120" s="151">
        <f>'女子DB'!K120*100</f>
        <v>0</v>
      </c>
      <c r="O120" s="150">
        <f>'女子DB'!F120</f>
        <v>0</v>
      </c>
      <c r="P120" s="150">
        <f>'女子DB'!D120</f>
        <v>0</v>
      </c>
      <c r="Q120" s="150">
        <f>'女子DB'!G120</f>
        <v>0</v>
      </c>
      <c r="S120" s="150">
        <f>'女子DB'!H120</f>
        <v>0</v>
      </c>
    </row>
    <row r="121" spans="1:19" ht="13.5">
      <c r="A121" s="150" t="e">
        <f>女子DB!#REF!</f>
        <v>#REF!</v>
      </c>
      <c r="B121" s="144"/>
      <c r="C121" s="150" t="e">
        <f>女子DB!#REF!</f>
        <v>#REF!</v>
      </c>
      <c r="D121" s="150" t="e">
        <f>女子DB!#REF!</f>
        <v>#REF!</v>
      </c>
      <c r="E121" s="144" t="s">
        <v>139</v>
      </c>
      <c r="F121" s="146" t="s">
        <v>168</v>
      </c>
      <c r="G121" s="146"/>
      <c r="H121" s="146"/>
      <c r="I121" s="146"/>
      <c r="J121" s="146"/>
      <c r="K121" s="147" t="s">
        <v>83</v>
      </c>
      <c r="L121" s="151">
        <f>'女子DB'!J121*100</f>
        <v>0</v>
      </c>
      <c r="M121" s="151">
        <f>'女子DB'!K121*100</f>
        <v>0</v>
      </c>
      <c r="O121" s="150">
        <f>'女子DB'!F121</f>
        <v>0</v>
      </c>
      <c r="P121" s="150">
        <f>'女子DB'!D121</f>
        <v>0</v>
      </c>
      <c r="Q121" s="150">
        <f>'女子DB'!G121</f>
        <v>0</v>
      </c>
      <c r="S121" s="150">
        <f>'女子DB'!H121</f>
        <v>0</v>
      </c>
    </row>
    <row r="122" spans="1:19" ht="13.5">
      <c r="A122" s="150" t="e">
        <f>女子DB!#REF!</f>
        <v>#REF!</v>
      </c>
      <c r="B122" s="144"/>
      <c r="C122" s="150" t="e">
        <f>女子DB!#REF!</f>
        <v>#REF!</v>
      </c>
      <c r="D122" s="150" t="e">
        <f>女子DB!#REF!</f>
        <v>#REF!</v>
      </c>
      <c r="E122" s="144" t="s">
        <v>139</v>
      </c>
      <c r="F122" s="146" t="s">
        <v>168</v>
      </c>
      <c r="G122" s="146"/>
      <c r="H122" s="146"/>
      <c r="I122" s="146"/>
      <c r="J122" s="146"/>
      <c r="K122" s="147" t="s">
        <v>83</v>
      </c>
      <c r="L122" s="151">
        <f>'女子DB'!J122*100</f>
        <v>0</v>
      </c>
      <c r="M122" s="151">
        <f>'女子DB'!K122*100</f>
        <v>0</v>
      </c>
      <c r="O122" s="150">
        <f>'女子DB'!F122</f>
        <v>0</v>
      </c>
      <c r="P122" s="150">
        <f>'女子DB'!D122</f>
        <v>0</v>
      </c>
      <c r="Q122" s="150">
        <f>'女子DB'!G122</f>
        <v>0</v>
      </c>
      <c r="S122" s="150">
        <f>'女子DB'!H122</f>
        <v>0</v>
      </c>
    </row>
    <row r="123" spans="1:19" ht="13.5">
      <c r="A123" s="150" t="e">
        <f>女子DB!#REF!</f>
        <v>#REF!</v>
      </c>
      <c r="B123" s="144"/>
      <c r="C123" s="150" t="e">
        <f>女子DB!#REF!</f>
        <v>#REF!</v>
      </c>
      <c r="D123" s="150" t="e">
        <f>女子DB!#REF!</f>
        <v>#REF!</v>
      </c>
      <c r="E123" s="144" t="s">
        <v>139</v>
      </c>
      <c r="F123" s="146" t="s">
        <v>168</v>
      </c>
      <c r="G123" s="146"/>
      <c r="H123" s="146"/>
      <c r="I123" s="146"/>
      <c r="J123" s="146"/>
      <c r="K123" s="147" t="s">
        <v>83</v>
      </c>
      <c r="L123" s="151">
        <f>'女子DB'!J123*100</f>
        <v>0</v>
      </c>
      <c r="M123" s="151">
        <f>'女子DB'!K123*100</f>
        <v>0</v>
      </c>
      <c r="O123" s="150">
        <f>'女子DB'!F123</f>
        <v>0</v>
      </c>
      <c r="P123" s="150">
        <f>'女子DB'!D123</f>
        <v>0</v>
      </c>
      <c r="Q123" s="150">
        <f>'女子DB'!G123</f>
        <v>0</v>
      </c>
      <c r="S123" s="150">
        <f>'女子DB'!H123</f>
        <v>0</v>
      </c>
    </row>
    <row r="124" spans="1:19" ht="13.5">
      <c r="A124" s="150" t="e">
        <f>女子DB!#REF!</f>
        <v>#REF!</v>
      </c>
      <c r="B124" s="144"/>
      <c r="C124" s="150" t="e">
        <f>女子DB!#REF!</f>
        <v>#REF!</v>
      </c>
      <c r="D124" s="150" t="e">
        <f>女子DB!#REF!</f>
        <v>#REF!</v>
      </c>
      <c r="E124" s="144" t="s">
        <v>139</v>
      </c>
      <c r="F124" s="146" t="s">
        <v>168</v>
      </c>
      <c r="G124" s="146"/>
      <c r="H124" s="146"/>
      <c r="I124" s="146"/>
      <c r="J124" s="146"/>
      <c r="K124" s="147" t="s">
        <v>83</v>
      </c>
      <c r="L124" s="151">
        <f>'女子DB'!J124*100</f>
        <v>0</v>
      </c>
      <c r="M124" s="151">
        <f>'女子DB'!K124*100</f>
        <v>0</v>
      </c>
      <c r="O124" s="150">
        <f>'女子DB'!F124</f>
        <v>0</v>
      </c>
      <c r="P124" s="150">
        <f>'女子DB'!D124</f>
        <v>0</v>
      </c>
      <c r="Q124" s="150">
        <f>'女子DB'!G124</f>
        <v>0</v>
      </c>
      <c r="S124" s="150">
        <f>'女子DB'!H124</f>
        <v>0</v>
      </c>
    </row>
    <row r="125" spans="1:19" ht="13.5">
      <c r="A125" s="150" t="e">
        <f>女子DB!#REF!</f>
        <v>#REF!</v>
      </c>
      <c r="B125" s="144"/>
      <c r="C125" s="150" t="e">
        <f>女子DB!#REF!</f>
        <v>#REF!</v>
      </c>
      <c r="D125" s="150" t="e">
        <f>女子DB!#REF!</f>
        <v>#REF!</v>
      </c>
      <c r="E125" s="144" t="s">
        <v>139</v>
      </c>
      <c r="F125" s="146" t="s">
        <v>168</v>
      </c>
      <c r="G125" s="146"/>
      <c r="H125" s="146"/>
      <c r="I125" s="146"/>
      <c r="J125" s="146"/>
      <c r="K125" s="147" t="s">
        <v>83</v>
      </c>
      <c r="L125" s="151">
        <f>'女子DB'!J125*100</f>
        <v>0</v>
      </c>
      <c r="M125" s="151">
        <f>'女子DB'!K125*100</f>
        <v>0</v>
      </c>
      <c r="O125" s="150">
        <f>'女子DB'!F125</f>
        <v>0</v>
      </c>
      <c r="P125" s="150">
        <f>'女子DB'!D125</f>
        <v>0</v>
      </c>
      <c r="Q125" s="150">
        <f>'女子DB'!G125</f>
        <v>0</v>
      </c>
      <c r="S125" s="150">
        <f>'女子DB'!H125</f>
        <v>0</v>
      </c>
    </row>
    <row r="126" spans="1:19" ht="13.5">
      <c r="A126" s="150" t="e">
        <f>女子DB!#REF!</f>
        <v>#REF!</v>
      </c>
      <c r="B126" s="144"/>
      <c r="C126" s="150" t="e">
        <f>女子DB!#REF!</f>
        <v>#REF!</v>
      </c>
      <c r="D126" s="150" t="e">
        <f>女子DB!#REF!</f>
        <v>#REF!</v>
      </c>
      <c r="E126" s="144" t="s">
        <v>139</v>
      </c>
      <c r="F126" s="146" t="s">
        <v>168</v>
      </c>
      <c r="G126" s="146"/>
      <c r="H126" s="146"/>
      <c r="I126" s="146"/>
      <c r="J126" s="146"/>
      <c r="K126" s="147" t="s">
        <v>83</v>
      </c>
      <c r="L126" s="151">
        <f>'女子DB'!J126*100</f>
        <v>0</v>
      </c>
      <c r="M126" s="151">
        <f>'女子DB'!K126*100</f>
        <v>0</v>
      </c>
      <c r="O126" s="150">
        <f>'女子DB'!F126</f>
        <v>0</v>
      </c>
      <c r="P126" s="150">
        <f>'女子DB'!D126</f>
        <v>0</v>
      </c>
      <c r="Q126" s="150">
        <f>'女子DB'!G126</f>
        <v>0</v>
      </c>
      <c r="S126" s="150">
        <f>'女子DB'!H126</f>
        <v>0</v>
      </c>
    </row>
    <row r="127" spans="1:19" ht="13.5">
      <c r="A127" s="150" t="e">
        <f>女子DB!#REF!</f>
        <v>#REF!</v>
      </c>
      <c r="B127" s="144"/>
      <c r="C127" s="150" t="e">
        <f>女子DB!#REF!</f>
        <v>#REF!</v>
      </c>
      <c r="D127" s="150" t="e">
        <f>女子DB!#REF!</f>
        <v>#REF!</v>
      </c>
      <c r="E127" s="144" t="s">
        <v>139</v>
      </c>
      <c r="F127" s="146" t="s">
        <v>168</v>
      </c>
      <c r="G127" s="146"/>
      <c r="H127" s="146"/>
      <c r="I127" s="146"/>
      <c r="J127" s="146"/>
      <c r="K127" s="147" t="s">
        <v>83</v>
      </c>
      <c r="L127" s="151">
        <f>'女子DB'!J127*100</f>
        <v>0</v>
      </c>
      <c r="M127" s="151">
        <f>'女子DB'!K127*100</f>
        <v>0</v>
      </c>
      <c r="O127" s="150">
        <f>'女子DB'!F127</f>
        <v>0</v>
      </c>
      <c r="P127" s="150">
        <f>'女子DB'!D127</f>
        <v>0</v>
      </c>
      <c r="Q127" s="150">
        <f>'女子DB'!G127</f>
        <v>0</v>
      </c>
      <c r="S127" s="150">
        <f>'女子DB'!H127</f>
        <v>0</v>
      </c>
    </row>
    <row r="128" spans="1:19" ht="13.5">
      <c r="A128" s="150" t="e">
        <f>女子DB!#REF!</f>
        <v>#REF!</v>
      </c>
      <c r="B128" s="144"/>
      <c r="C128" s="150" t="e">
        <f>女子DB!#REF!</f>
        <v>#REF!</v>
      </c>
      <c r="D128" s="150" t="e">
        <f>女子DB!#REF!</f>
        <v>#REF!</v>
      </c>
      <c r="E128" s="144" t="s">
        <v>139</v>
      </c>
      <c r="F128" s="146" t="s">
        <v>168</v>
      </c>
      <c r="G128" s="146"/>
      <c r="H128" s="146"/>
      <c r="I128" s="146"/>
      <c r="J128" s="146"/>
      <c r="K128" s="147" t="s">
        <v>83</v>
      </c>
      <c r="L128" s="151">
        <f>'女子DB'!J128*100</f>
        <v>0</v>
      </c>
      <c r="M128" s="151">
        <f>'女子DB'!K128*100</f>
        <v>0</v>
      </c>
      <c r="O128" s="150">
        <f>'女子DB'!F128</f>
        <v>0</v>
      </c>
      <c r="P128" s="150">
        <f>'女子DB'!D128</f>
        <v>0</v>
      </c>
      <c r="Q128" s="150">
        <f>'女子DB'!G128</f>
        <v>0</v>
      </c>
      <c r="S128" s="150">
        <f>'女子DB'!H128</f>
        <v>0</v>
      </c>
    </row>
    <row r="129" spans="1:19" ht="13.5">
      <c r="A129" s="150" t="e">
        <f>女子DB!#REF!</f>
        <v>#REF!</v>
      </c>
      <c r="B129" s="144"/>
      <c r="C129" s="150" t="e">
        <f>女子DB!#REF!</f>
        <v>#REF!</v>
      </c>
      <c r="D129" s="150" t="e">
        <f>女子DB!#REF!</f>
        <v>#REF!</v>
      </c>
      <c r="E129" s="144" t="s">
        <v>139</v>
      </c>
      <c r="F129" s="146" t="s">
        <v>168</v>
      </c>
      <c r="G129" s="146"/>
      <c r="H129" s="146"/>
      <c r="I129" s="146"/>
      <c r="J129" s="146"/>
      <c r="K129" s="147" t="s">
        <v>83</v>
      </c>
      <c r="L129" s="151">
        <f>'女子DB'!J129*100</f>
        <v>0</v>
      </c>
      <c r="M129" s="151">
        <f>'女子DB'!K129*100</f>
        <v>0</v>
      </c>
      <c r="O129" s="150">
        <f>'女子DB'!F129</f>
        <v>0</v>
      </c>
      <c r="P129" s="150">
        <f>'女子DB'!D129</f>
        <v>0</v>
      </c>
      <c r="Q129" s="150">
        <f>'女子DB'!G129</f>
        <v>0</v>
      </c>
      <c r="S129" s="150">
        <f>'女子DB'!H129</f>
        <v>0</v>
      </c>
    </row>
    <row r="130" spans="1:19" ht="13.5">
      <c r="A130" s="150" t="e">
        <f>女子DB!#REF!</f>
        <v>#REF!</v>
      </c>
      <c r="B130" s="144"/>
      <c r="C130" s="150" t="e">
        <f>女子DB!#REF!</f>
        <v>#REF!</v>
      </c>
      <c r="D130" s="150" t="e">
        <f>女子DB!#REF!</f>
        <v>#REF!</v>
      </c>
      <c r="E130" s="144" t="s">
        <v>139</v>
      </c>
      <c r="F130" s="146" t="s">
        <v>168</v>
      </c>
      <c r="G130" s="146"/>
      <c r="H130" s="146"/>
      <c r="I130" s="146"/>
      <c r="J130" s="146"/>
      <c r="K130" s="147" t="s">
        <v>83</v>
      </c>
      <c r="L130" s="151">
        <f>'女子DB'!J130*100</f>
        <v>0</v>
      </c>
      <c r="M130" s="151">
        <f>'女子DB'!K130*100</f>
        <v>0</v>
      </c>
      <c r="O130" s="150">
        <f>'女子DB'!F130</f>
        <v>0</v>
      </c>
      <c r="P130" s="150">
        <f>'女子DB'!D130</f>
        <v>0</v>
      </c>
      <c r="Q130" s="150">
        <f>'女子DB'!G130</f>
        <v>0</v>
      </c>
      <c r="S130" s="150">
        <f>'女子DB'!H130</f>
        <v>0</v>
      </c>
    </row>
    <row r="131" spans="1:19" ht="13.5">
      <c r="A131" s="150" t="e">
        <f>女子DB!#REF!</f>
        <v>#REF!</v>
      </c>
      <c r="B131" s="144"/>
      <c r="C131" s="150" t="e">
        <f>女子DB!#REF!</f>
        <v>#REF!</v>
      </c>
      <c r="D131" s="150" t="e">
        <f>女子DB!#REF!</f>
        <v>#REF!</v>
      </c>
      <c r="E131" s="144" t="s">
        <v>139</v>
      </c>
      <c r="F131" s="146" t="s">
        <v>168</v>
      </c>
      <c r="G131" s="146"/>
      <c r="H131" s="146"/>
      <c r="I131" s="146"/>
      <c r="J131" s="146"/>
      <c r="K131" s="147" t="s">
        <v>83</v>
      </c>
      <c r="L131" s="151">
        <f>'女子DB'!J131*100</f>
        <v>0</v>
      </c>
      <c r="M131" s="151">
        <f>'女子DB'!K131*100</f>
        <v>0</v>
      </c>
      <c r="O131" s="150">
        <f>'女子DB'!F131</f>
        <v>0</v>
      </c>
      <c r="P131" s="150">
        <f>'女子DB'!D131</f>
        <v>0</v>
      </c>
      <c r="Q131" s="150">
        <f>'女子DB'!G131</f>
        <v>0</v>
      </c>
      <c r="S131" s="150">
        <f>'女子DB'!H131</f>
        <v>0</v>
      </c>
    </row>
    <row r="132" spans="1:19" ht="13.5">
      <c r="A132" s="150" t="e">
        <f>女子DB!#REF!</f>
        <v>#REF!</v>
      </c>
      <c r="B132" s="144"/>
      <c r="C132" s="150" t="e">
        <f>女子DB!#REF!</f>
        <v>#REF!</v>
      </c>
      <c r="D132" s="150" t="e">
        <f>女子DB!#REF!</f>
        <v>#REF!</v>
      </c>
      <c r="E132" s="144" t="s">
        <v>139</v>
      </c>
      <c r="F132" s="146" t="s">
        <v>168</v>
      </c>
      <c r="G132" s="146"/>
      <c r="H132" s="146"/>
      <c r="I132" s="146"/>
      <c r="J132" s="146"/>
      <c r="K132" s="147" t="s">
        <v>83</v>
      </c>
      <c r="L132" s="151">
        <f>'女子DB'!J132*100</f>
        <v>0</v>
      </c>
      <c r="M132" s="151">
        <f>'女子DB'!K132*100</f>
        <v>0</v>
      </c>
      <c r="O132" s="150">
        <f>'女子DB'!F132</f>
        <v>0</v>
      </c>
      <c r="P132" s="150">
        <f>'女子DB'!D132</f>
        <v>0</v>
      </c>
      <c r="Q132" s="150">
        <f>'女子DB'!G132</f>
        <v>0</v>
      </c>
      <c r="S132" s="150">
        <f>'女子DB'!H132</f>
        <v>0</v>
      </c>
    </row>
    <row r="133" spans="1:19" ht="13.5">
      <c r="A133" s="150" t="e">
        <f>女子DB!#REF!</f>
        <v>#REF!</v>
      </c>
      <c r="B133" s="144"/>
      <c r="C133" s="150" t="e">
        <f>女子DB!#REF!</f>
        <v>#REF!</v>
      </c>
      <c r="D133" s="150" t="e">
        <f>女子DB!#REF!</f>
        <v>#REF!</v>
      </c>
      <c r="E133" s="144" t="s">
        <v>139</v>
      </c>
      <c r="F133" s="146" t="s">
        <v>168</v>
      </c>
      <c r="G133" s="146"/>
      <c r="H133" s="146"/>
      <c r="I133" s="146"/>
      <c r="J133" s="146"/>
      <c r="K133" s="147" t="s">
        <v>83</v>
      </c>
      <c r="L133" s="151">
        <f>'女子DB'!J133*100</f>
        <v>0</v>
      </c>
      <c r="M133" s="151">
        <f>'女子DB'!K133*100</f>
        <v>0</v>
      </c>
      <c r="O133" s="150">
        <f>'女子DB'!F133</f>
        <v>0</v>
      </c>
      <c r="P133" s="150">
        <f>'女子DB'!D133</f>
        <v>0</v>
      </c>
      <c r="Q133" s="150">
        <f>'女子DB'!G133</f>
        <v>0</v>
      </c>
      <c r="S133" s="150">
        <f>'女子DB'!H133</f>
        <v>0</v>
      </c>
    </row>
    <row r="134" spans="1:19" ht="13.5">
      <c r="A134" s="150" t="e">
        <f>女子DB!#REF!</f>
        <v>#REF!</v>
      </c>
      <c r="B134" s="144"/>
      <c r="C134" s="150" t="e">
        <f>女子DB!#REF!</f>
        <v>#REF!</v>
      </c>
      <c r="D134" s="150" t="e">
        <f>女子DB!#REF!</f>
        <v>#REF!</v>
      </c>
      <c r="E134" s="144" t="s">
        <v>139</v>
      </c>
      <c r="F134" s="146" t="s">
        <v>168</v>
      </c>
      <c r="G134" s="146"/>
      <c r="H134" s="146"/>
      <c r="I134" s="146"/>
      <c r="J134" s="146"/>
      <c r="K134" s="147" t="s">
        <v>83</v>
      </c>
      <c r="L134" s="151">
        <f>'女子DB'!J134*100</f>
        <v>0</v>
      </c>
      <c r="M134" s="151">
        <f>'女子DB'!K134*100</f>
        <v>0</v>
      </c>
      <c r="O134" s="150">
        <f>'女子DB'!F134</f>
        <v>0</v>
      </c>
      <c r="P134" s="150">
        <f>'女子DB'!D134</f>
        <v>0</v>
      </c>
      <c r="Q134" s="150">
        <f>'女子DB'!G134</f>
        <v>0</v>
      </c>
      <c r="S134" s="150">
        <f>'女子DB'!H134</f>
        <v>0</v>
      </c>
    </row>
    <row r="135" spans="1:19" ht="13.5">
      <c r="A135" s="150" t="e">
        <f>女子DB!#REF!</f>
        <v>#REF!</v>
      </c>
      <c r="B135" s="144"/>
      <c r="C135" s="150" t="e">
        <f>女子DB!#REF!</f>
        <v>#REF!</v>
      </c>
      <c r="D135" s="150" t="e">
        <f>女子DB!#REF!</f>
        <v>#REF!</v>
      </c>
      <c r="E135" s="144" t="s">
        <v>139</v>
      </c>
      <c r="F135" s="146" t="s">
        <v>168</v>
      </c>
      <c r="G135" s="146"/>
      <c r="H135" s="146"/>
      <c r="I135" s="146"/>
      <c r="J135" s="146"/>
      <c r="K135" s="147" t="s">
        <v>83</v>
      </c>
      <c r="L135" s="151">
        <f>'女子DB'!J135*100</f>
        <v>0</v>
      </c>
      <c r="M135" s="151">
        <f>'女子DB'!K135*100</f>
        <v>0</v>
      </c>
      <c r="O135" s="150">
        <f>'女子DB'!F135</f>
        <v>0</v>
      </c>
      <c r="P135" s="150">
        <f>'女子DB'!D135</f>
        <v>0</v>
      </c>
      <c r="Q135" s="150">
        <f>'女子DB'!G135</f>
        <v>0</v>
      </c>
      <c r="S135" s="150">
        <f>'女子DB'!H135</f>
        <v>0</v>
      </c>
    </row>
    <row r="136" spans="1:19" ht="13.5">
      <c r="A136" s="150" t="e">
        <f>女子DB!#REF!</f>
        <v>#REF!</v>
      </c>
      <c r="B136" s="144"/>
      <c r="C136" s="150" t="e">
        <f>女子DB!#REF!</f>
        <v>#REF!</v>
      </c>
      <c r="D136" s="150" t="e">
        <f>女子DB!#REF!</f>
        <v>#REF!</v>
      </c>
      <c r="E136" s="144" t="s">
        <v>139</v>
      </c>
      <c r="F136" s="146" t="s">
        <v>168</v>
      </c>
      <c r="G136" s="146"/>
      <c r="H136" s="146"/>
      <c r="I136" s="146"/>
      <c r="J136" s="146"/>
      <c r="K136" s="147" t="s">
        <v>83</v>
      </c>
      <c r="L136" s="151">
        <f>'女子DB'!J136*100</f>
        <v>0</v>
      </c>
      <c r="M136" s="151">
        <f>'女子DB'!K136*100</f>
        <v>0</v>
      </c>
      <c r="O136" s="150">
        <f>'女子DB'!F136</f>
        <v>0</v>
      </c>
      <c r="P136" s="150">
        <f>'女子DB'!D136</f>
        <v>0</v>
      </c>
      <c r="Q136" s="150">
        <f>'女子DB'!G136</f>
        <v>0</v>
      </c>
      <c r="S136" s="150">
        <f>'女子DB'!H136</f>
        <v>0</v>
      </c>
    </row>
    <row r="137" spans="1:19" ht="13.5">
      <c r="A137" s="150" t="e">
        <f>女子DB!#REF!</f>
        <v>#REF!</v>
      </c>
      <c r="B137" s="144"/>
      <c r="C137" s="150" t="e">
        <f>女子DB!#REF!</f>
        <v>#REF!</v>
      </c>
      <c r="D137" s="150" t="e">
        <f>女子DB!#REF!</f>
        <v>#REF!</v>
      </c>
      <c r="E137" s="144" t="s">
        <v>139</v>
      </c>
      <c r="F137" s="146" t="s">
        <v>168</v>
      </c>
      <c r="G137" s="146"/>
      <c r="H137" s="146"/>
      <c r="I137" s="146"/>
      <c r="J137" s="146"/>
      <c r="K137" s="147" t="s">
        <v>83</v>
      </c>
      <c r="L137" s="151">
        <f>'女子DB'!J137*100</f>
        <v>0</v>
      </c>
      <c r="M137" s="151">
        <f>'女子DB'!K137*100</f>
        <v>0</v>
      </c>
      <c r="O137" s="150">
        <f>'女子DB'!F137</f>
        <v>0</v>
      </c>
      <c r="P137" s="150">
        <f>'女子DB'!D137</f>
        <v>0</v>
      </c>
      <c r="Q137" s="150">
        <f>'女子DB'!G137</f>
        <v>0</v>
      </c>
      <c r="S137" s="150">
        <f>'女子DB'!H137</f>
        <v>0</v>
      </c>
    </row>
    <row r="138" spans="1:19" ht="13.5">
      <c r="A138" s="150" t="e">
        <f>女子DB!#REF!</f>
        <v>#REF!</v>
      </c>
      <c r="C138" s="150" t="e">
        <f>女子DB!#REF!</f>
        <v>#REF!</v>
      </c>
      <c r="D138" s="150" t="e">
        <f>女子DB!#REF!</f>
        <v>#REF!</v>
      </c>
      <c r="E138" s="146" t="s">
        <v>139</v>
      </c>
      <c r="F138" s="146" t="s">
        <v>168</v>
      </c>
      <c r="K138" s="147" t="s">
        <v>83</v>
      </c>
      <c r="L138" s="151">
        <f>'女子DB'!J138*100</f>
        <v>0</v>
      </c>
      <c r="M138" s="151">
        <f>'女子DB'!K138*100</f>
        <v>0</v>
      </c>
      <c r="O138" s="150">
        <f>'女子DB'!F138</f>
        <v>0</v>
      </c>
      <c r="P138" s="150">
        <f>'女子DB'!D138</f>
        <v>0</v>
      </c>
      <c r="Q138" s="150">
        <f>'女子DB'!G138</f>
        <v>0</v>
      </c>
      <c r="S138" s="150">
        <f>'女子DB'!H138</f>
        <v>0</v>
      </c>
    </row>
    <row r="139" spans="1:19" ht="13.5">
      <c r="A139" s="150" t="e">
        <f>女子DB!#REF!</f>
        <v>#REF!</v>
      </c>
      <c r="C139" s="150" t="e">
        <f>女子DB!#REF!</f>
        <v>#REF!</v>
      </c>
      <c r="D139" s="150" t="e">
        <f>女子DB!#REF!</f>
        <v>#REF!</v>
      </c>
      <c r="E139" s="146" t="s">
        <v>139</v>
      </c>
      <c r="F139" s="146" t="s">
        <v>168</v>
      </c>
      <c r="K139" s="147" t="s">
        <v>83</v>
      </c>
      <c r="L139" s="151">
        <f>'女子DB'!J139*100</f>
        <v>0</v>
      </c>
      <c r="M139" s="151">
        <f>'女子DB'!K139*100</f>
        <v>0</v>
      </c>
      <c r="O139" s="150">
        <f>'女子DB'!F139</f>
        <v>0</v>
      </c>
      <c r="P139" s="150">
        <f>'女子DB'!D139</f>
        <v>0</v>
      </c>
      <c r="Q139" s="150">
        <f>'女子DB'!G139</f>
        <v>0</v>
      </c>
      <c r="S139" s="150">
        <f>'女子DB'!H139</f>
        <v>0</v>
      </c>
    </row>
    <row r="140" spans="1:19" ht="13.5">
      <c r="A140" s="150" t="e">
        <f>女子DB!#REF!</f>
        <v>#REF!</v>
      </c>
      <c r="C140" s="150" t="e">
        <f>女子DB!#REF!</f>
        <v>#REF!</v>
      </c>
      <c r="D140" s="150" t="e">
        <f>女子DB!#REF!</f>
        <v>#REF!</v>
      </c>
      <c r="E140" s="146" t="s">
        <v>139</v>
      </c>
      <c r="F140" s="146" t="s">
        <v>168</v>
      </c>
      <c r="K140" s="147" t="s">
        <v>83</v>
      </c>
      <c r="L140" s="151">
        <f>'女子DB'!J140*100</f>
        <v>0</v>
      </c>
      <c r="M140" s="151">
        <f>'女子DB'!K140*100</f>
        <v>0</v>
      </c>
      <c r="O140" s="150">
        <f>'女子DB'!F140</f>
        <v>0</v>
      </c>
      <c r="P140" s="150">
        <f>'女子DB'!D140</f>
        <v>0</v>
      </c>
      <c r="Q140" s="150">
        <f>'女子DB'!G140</f>
        <v>0</v>
      </c>
      <c r="S140" s="150">
        <f>'女子DB'!H140</f>
        <v>0</v>
      </c>
    </row>
    <row r="141" spans="1:19" ht="13.5">
      <c r="A141" s="150" t="e">
        <f>女子DB!#REF!</f>
        <v>#REF!</v>
      </c>
      <c r="C141" s="150" t="e">
        <f>女子DB!#REF!</f>
        <v>#REF!</v>
      </c>
      <c r="D141" s="150" t="e">
        <f>女子DB!#REF!</f>
        <v>#REF!</v>
      </c>
      <c r="E141" s="146" t="s">
        <v>139</v>
      </c>
      <c r="F141" s="146" t="s">
        <v>168</v>
      </c>
      <c r="K141" s="147" t="s">
        <v>83</v>
      </c>
      <c r="L141" s="151">
        <f>'女子DB'!J141*100</f>
        <v>0</v>
      </c>
      <c r="M141" s="151">
        <f>'女子DB'!K141*100</f>
        <v>0</v>
      </c>
      <c r="O141" s="150">
        <f>'女子DB'!F141</f>
        <v>0</v>
      </c>
      <c r="P141" s="150">
        <f>'女子DB'!D141</f>
        <v>0</v>
      </c>
      <c r="Q141" s="150">
        <f>'女子DB'!G141</f>
        <v>0</v>
      </c>
      <c r="S141" s="150">
        <f>'女子DB'!H141</f>
        <v>0</v>
      </c>
    </row>
    <row r="142" spans="1:19" ht="13.5">
      <c r="A142" s="150" t="e">
        <f>女子DB!#REF!</f>
        <v>#REF!</v>
      </c>
      <c r="C142" s="150" t="e">
        <f>女子DB!#REF!</f>
        <v>#REF!</v>
      </c>
      <c r="D142" s="150" t="e">
        <f>女子DB!#REF!</f>
        <v>#REF!</v>
      </c>
      <c r="E142" s="146" t="s">
        <v>139</v>
      </c>
      <c r="F142" s="146" t="s">
        <v>168</v>
      </c>
      <c r="K142" s="147" t="s">
        <v>83</v>
      </c>
      <c r="L142" s="151">
        <f>'女子DB'!J142*100</f>
        <v>0</v>
      </c>
      <c r="M142" s="151">
        <f>'女子DB'!K142*100</f>
        <v>0</v>
      </c>
      <c r="O142" s="150">
        <f>'女子DB'!F142</f>
        <v>0</v>
      </c>
      <c r="P142" s="150">
        <f>'女子DB'!D142</f>
        <v>0</v>
      </c>
      <c r="Q142" s="150">
        <f>'女子DB'!G142</f>
        <v>0</v>
      </c>
      <c r="S142" s="150">
        <f>'女子DB'!H142</f>
        <v>0</v>
      </c>
    </row>
    <row r="143" spans="1:19" ht="13.5">
      <c r="A143" s="150"/>
      <c r="C143" s="150"/>
      <c r="D143" s="150"/>
      <c r="L143" s="151"/>
      <c r="M143" s="151"/>
      <c r="O143" s="150"/>
      <c r="P143" s="150"/>
      <c r="Q143" s="150"/>
      <c r="S143" s="150"/>
    </row>
    <row r="144" spans="1:19" ht="13.5">
      <c r="A144" s="150"/>
      <c r="C144" s="150"/>
      <c r="D144" s="150"/>
      <c r="L144" s="151"/>
      <c r="M144" s="151"/>
      <c r="O144" s="150"/>
      <c r="P144" s="150"/>
      <c r="Q144" s="150"/>
      <c r="S144" s="150"/>
    </row>
    <row r="145" spans="1:19" ht="13.5">
      <c r="A145" s="150"/>
      <c r="C145" s="150"/>
      <c r="D145" s="150"/>
      <c r="L145" s="151"/>
      <c r="M145" s="151"/>
      <c r="O145" s="150"/>
      <c r="P145" s="150"/>
      <c r="Q145" s="150"/>
      <c r="S145" s="150"/>
    </row>
    <row r="146" spans="1:19" ht="13.5">
      <c r="A146" s="150"/>
      <c r="C146" s="150"/>
      <c r="D146" s="150"/>
      <c r="L146" s="151"/>
      <c r="M146" s="151"/>
      <c r="O146" s="150"/>
      <c r="P146" s="150"/>
      <c r="Q146" s="150"/>
      <c r="S146" s="150"/>
    </row>
    <row r="147" ht="13.5">
      <c r="A147" s="150"/>
    </row>
    <row r="148" ht="13.5">
      <c r="A148" s="150"/>
    </row>
    <row r="149" ht="13.5">
      <c r="A149" s="150"/>
    </row>
    <row r="150" ht="13.5">
      <c r="A150" s="150"/>
    </row>
    <row r="151" ht="13.5">
      <c r="A151" s="150"/>
    </row>
    <row r="152" ht="13.5">
      <c r="A152" s="150"/>
    </row>
  </sheetData>
  <sheetProtection password="C016" sheet="1"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9"/>
  <sheetViews>
    <sheetView zoomScalePageLayoutView="0" workbookViewId="0" topLeftCell="A34">
      <selection activeCell="C23" sqref="C23"/>
    </sheetView>
  </sheetViews>
  <sheetFormatPr defaultColWidth="9.00390625" defaultRowHeight="13.5"/>
  <cols>
    <col min="1" max="1" width="6.625" style="138" customWidth="1"/>
    <col min="2" max="3" width="12.625" style="139" customWidth="1"/>
    <col min="4" max="4" width="8.625" style="139" customWidth="1"/>
    <col min="5" max="5" width="4.625" style="139" customWidth="1"/>
    <col min="6" max="6" width="12.625" style="139" customWidth="1"/>
    <col min="7" max="9" width="3.625" style="139" customWidth="1"/>
    <col min="10" max="11" width="7.625" style="140" customWidth="1"/>
    <col min="12" max="16384" width="9.00390625" style="141" customWidth="1"/>
  </cols>
  <sheetData>
    <row r="1" spans="1:11" ht="13.5">
      <c r="A1" s="138" t="s">
        <v>280</v>
      </c>
      <c r="B1" s="139" t="s">
        <v>281</v>
      </c>
      <c r="C1" s="139" t="s">
        <v>282</v>
      </c>
      <c r="D1" s="139" t="s">
        <v>283</v>
      </c>
      <c r="E1" s="139" t="s">
        <v>284</v>
      </c>
      <c r="F1" s="139" t="s">
        <v>285</v>
      </c>
      <c r="G1" s="139" t="s">
        <v>286</v>
      </c>
      <c r="H1" s="139" t="s">
        <v>287</v>
      </c>
      <c r="I1" s="139" t="s">
        <v>288</v>
      </c>
      <c r="J1" s="140" t="s">
        <v>289</v>
      </c>
      <c r="K1" s="140" t="s">
        <v>290</v>
      </c>
    </row>
    <row r="2" spans="1:11" ht="13.5">
      <c r="A2" s="152" t="s">
        <v>349</v>
      </c>
      <c r="B2" s="152" t="s">
        <v>89</v>
      </c>
      <c r="C2" s="152" t="s">
        <v>88</v>
      </c>
      <c r="D2" s="152" t="s">
        <v>350</v>
      </c>
      <c r="E2" s="152" t="s">
        <v>351</v>
      </c>
      <c r="F2" s="152" t="s">
        <v>90</v>
      </c>
      <c r="G2" s="152" t="s">
        <v>84</v>
      </c>
      <c r="H2" s="152" t="s">
        <v>85</v>
      </c>
      <c r="I2" s="152" t="s">
        <v>104</v>
      </c>
      <c r="J2" s="153">
        <v>720.08</v>
      </c>
      <c r="K2" s="153">
        <v>311.56</v>
      </c>
    </row>
    <row r="3" spans="1:11" ht="13.5">
      <c r="A3" s="152" t="s">
        <v>441</v>
      </c>
      <c r="B3" s="152" t="s">
        <v>92</v>
      </c>
      <c r="C3" s="152" t="s">
        <v>91</v>
      </c>
      <c r="D3" s="152" t="s">
        <v>442</v>
      </c>
      <c r="E3" s="152" t="s">
        <v>326</v>
      </c>
      <c r="F3" s="152" t="s">
        <v>93</v>
      </c>
      <c r="G3" s="152" t="s">
        <v>84</v>
      </c>
      <c r="H3" s="152" t="s">
        <v>85</v>
      </c>
      <c r="I3" s="152" t="s">
        <v>104</v>
      </c>
      <c r="J3" s="153">
        <v>239.27</v>
      </c>
      <c r="K3" s="153">
        <v>322.69</v>
      </c>
    </row>
    <row r="4" spans="1:11" ht="13.5">
      <c r="A4" s="152" t="s">
        <v>443</v>
      </c>
      <c r="B4" s="152" t="s">
        <v>95</v>
      </c>
      <c r="C4" s="152" t="s">
        <v>94</v>
      </c>
      <c r="D4" s="152" t="s">
        <v>444</v>
      </c>
      <c r="E4" s="152" t="s">
        <v>326</v>
      </c>
      <c r="F4" s="152" t="s">
        <v>93</v>
      </c>
      <c r="G4" s="152" t="s">
        <v>84</v>
      </c>
      <c r="H4" s="152" t="s">
        <v>85</v>
      </c>
      <c r="I4" s="152" t="s">
        <v>104</v>
      </c>
      <c r="J4" s="153">
        <v>206.55</v>
      </c>
      <c r="K4" s="153">
        <v>237.28</v>
      </c>
    </row>
    <row r="5" spans="1:11" ht="13.5">
      <c r="A5" s="152" t="s">
        <v>445</v>
      </c>
      <c r="B5" s="152" t="s">
        <v>97</v>
      </c>
      <c r="C5" s="152" t="s">
        <v>96</v>
      </c>
      <c r="D5" s="152" t="s">
        <v>446</v>
      </c>
      <c r="E5" s="152" t="s">
        <v>326</v>
      </c>
      <c r="F5" s="152" t="s">
        <v>93</v>
      </c>
      <c r="G5" s="152" t="s">
        <v>84</v>
      </c>
      <c r="H5" s="152" t="s">
        <v>85</v>
      </c>
      <c r="I5" s="152" t="s">
        <v>104</v>
      </c>
      <c r="J5" s="153">
        <v>275.04</v>
      </c>
      <c r="K5" s="153">
        <v>355.3</v>
      </c>
    </row>
    <row r="6" spans="1:11" ht="13.5">
      <c r="A6" s="152" t="s">
        <v>383</v>
      </c>
      <c r="B6" s="152" t="s">
        <v>99</v>
      </c>
      <c r="C6" s="152" t="s">
        <v>98</v>
      </c>
      <c r="D6" s="152" t="s">
        <v>384</v>
      </c>
      <c r="E6" s="152" t="s">
        <v>326</v>
      </c>
      <c r="F6" s="152" t="s">
        <v>93</v>
      </c>
      <c r="G6" s="152" t="s">
        <v>84</v>
      </c>
      <c r="H6" s="152" t="s">
        <v>85</v>
      </c>
      <c r="I6" s="152" t="s">
        <v>104</v>
      </c>
      <c r="J6" s="153">
        <v>564.45</v>
      </c>
      <c r="K6" s="153">
        <v>239.88</v>
      </c>
    </row>
    <row r="7" spans="1:11" ht="13.5">
      <c r="A7" s="152" t="s">
        <v>318</v>
      </c>
      <c r="B7" s="152" t="s">
        <v>176</v>
      </c>
      <c r="C7" s="152" t="s">
        <v>175</v>
      </c>
      <c r="D7" s="152" t="s">
        <v>319</v>
      </c>
      <c r="E7" s="152" t="s">
        <v>320</v>
      </c>
      <c r="F7" s="152" t="s">
        <v>177</v>
      </c>
      <c r="G7" s="152" t="s">
        <v>84</v>
      </c>
      <c r="H7" s="152" t="s">
        <v>85</v>
      </c>
      <c r="I7" s="152" t="s">
        <v>104</v>
      </c>
      <c r="J7" s="153">
        <v>376.55</v>
      </c>
      <c r="K7" s="153">
        <v>186.03</v>
      </c>
    </row>
    <row r="8" spans="1:11" ht="13.5">
      <c r="A8" s="152" t="s">
        <v>452</v>
      </c>
      <c r="B8" s="152" t="s">
        <v>107</v>
      </c>
      <c r="C8" s="152" t="s">
        <v>106</v>
      </c>
      <c r="D8" s="152" t="s">
        <v>453</v>
      </c>
      <c r="E8" s="152" t="s">
        <v>454</v>
      </c>
      <c r="F8" s="152" t="s">
        <v>166</v>
      </c>
      <c r="G8" s="152" t="s">
        <v>84</v>
      </c>
      <c r="H8" s="152" t="s">
        <v>85</v>
      </c>
      <c r="I8" s="152" t="s">
        <v>84</v>
      </c>
      <c r="J8" s="153">
        <v>11.56</v>
      </c>
      <c r="K8" s="153">
        <v>4.72</v>
      </c>
    </row>
    <row r="9" spans="1:11" ht="13.5">
      <c r="A9" s="152" t="s">
        <v>464</v>
      </c>
      <c r="B9" s="152" t="s">
        <v>109</v>
      </c>
      <c r="C9" s="152" t="s">
        <v>108</v>
      </c>
      <c r="D9" s="152" t="s">
        <v>465</v>
      </c>
      <c r="E9" s="152" t="s">
        <v>326</v>
      </c>
      <c r="F9" s="152" t="s">
        <v>93</v>
      </c>
      <c r="G9" s="152" t="s">
        <v>84</v>
      </c>
      <c r="H9" s="152" t="s">
        <v>85</v>
      </c>
      <c r="I9" s="152" t="s">
        <v>104</v>
      </c>
      <c r="J9" s="153">
        <v>299.65</v>
      </c>
      <c r="K9" s="153">
        <v>272.43</v>
      </c>
    </row>
    <row r="10" spans="1:11" ht="13.5">
      <c r="A10" s="152" t="s">
        <v>303</v>
      </c>
      <c r="B10" s="152" t="s">
        <v>111</v>
      </c>
      <c r="C10" s="152" t="s">
        <v>110</v>
      </c>
      <c r="D10" s="152" t="s">
        <v>304</v>
      </c>
      <c r="E10" s="152" t="s">
        <v>305</v>
      </c>
      <c r="F10" s="152" t="s">
        <v>87</v>
      </c>
      <c r="G10" s="152" t="s">
        <v>84</v>
      </c>
      <c r="H10" s="152" t="s">
        <v>85</v>
      </c>
      <c r="I10" s="152" t="s">
        <v>104</v>
      </c>
      <c r="J10" s="153">
        <v>59.04</v>
      </c>
      <c r="K10" s="153">
        <v>66.35</v>
      </c>
    </row>
    <row r="11" spans="1:11" ht="13.5">
      <c r="A11" s="152" t="s">
        <v>365</v>
      </c>
      <c r="B11" s="152" t="s">
        <v>113</v>
      </c>
      <c r="C11" s="152" t="s">
        <v>112</v>
      </c>
      <c r="D11" s="152" t="s">
        <v>366</v>
      </c>
      <c r="E11" s="152" t="s">
        <v>305</v>
      </c>
      <c r="F11" s="152" t="s">
        <v>87</v>
      </c>
      <c r="G11" s="152" t="s">
        <v>84</v>
      </c>
      <c r="H11" s="152" t="s">
        <v>85</v>
      </c>
      <c r="I11" s="152" t="s">
        <v>101</v>
      </c>
      <c r="J11" s="153">
        <v>159.77</v>
      </c>
      <c r="K11" s="153">
        <v>58.1</v>
      </c>
    </row>
    <row r="12" spans="1:11" ht="13.5">
      <c r="A12" s="152" t="s">
        <v>381</v>
      </c>
      <c r="B12" s="152" t="s">
        <v>116</v>
      </c>
      <c r="C12" s="152" t="s">
        <v>115</v>
      </c>
      <c r="D12" s="152" t="s">
        <v>382</v>
      </c>
      <c r="E12" s="152" t="s">
        <v>379</v>
      </c>
      <c r="F12" s="152" t="s">
        <v>380</v>
      </c>
      <c r="G12" s="152" t="s">
        <v>84</v>
      </c>
      <c r="H12" s="152" t="s">
        <v>85</v>
      </c>
      <c r="I12" s="152" t="s">
        <v>84</v>
      </c>
      <c r="J12" s="153">
        <v>258.88</v>
      </c>
      <c r="K12" s="153">
        <v>139.07</v>
      </c>
    </row>
    <row r="13" spans="1:11" ht="13.5">
      <c r="A13" s="152" t="s">
        <v>335</v>
      </c>
      <c r="B13" s="152" t="s">
        <v>121</v>
      </c>
      <c r="C13" s="152" t="s">
        <v>120</v>
      </c>
      <c r="D13" s="152" t="s">
        <v>336</v>
      </c>
      <c r="E13" s="152" t="s">
        <v>327</v>
      </c>
      <c r="F13" s="152" t="s">
        <v>140</v>
      </c>
      <c r="G13" s="152" t="s">
        <v>84</v>
      </c>
      <c r="H13" s="152" t="s">
        <v>85</v>
      </c>
      <c r="I13" s="152" t="s">
        <v>104</v>
      </c>
      <c r="J13" s="153">
        <v>581.24</v>
      </c>
      <c r="K13" s="153">
        <v>475.67</v>
      </c>
    </row>
    <row r="14" spans="1:11" ht="13.5">
      <c r="A14" s="152" t="s">
        <v>362</v>
      </c>
      <c r="B14" s="152" t="s">
        <v>179</v>
      </c>
      <c r="C14" s="152" t="s">
        <v>178</v>
      </c>
      <c r="D14" s="152" t="s">
        <v>363</v>
      </c>
      <c r="E14" s="152" t="s">
        <v>364</v>
      </c>
      <c r="F14" s="152" t="s">
        <v>180</v>
      </c>
      <c r="G14" s="152" t="s">
        <v>84</v>
      </c>
      <c r="H14" s="152" t="s">
        <v>85</v>
      </c>
      <c r="I14" s="152" t="s">
        <v>104</v>
      </c>
      <c r="J14" s="153"/>
      <c r="K14" s="153">
        <v>225.73</v>
      </c>
    </row>
    <row r="15" spans="1:11" ht="13.5">
      <c r="A15" s="152" t="s">
        <v>292</v>
      </c>
      <c r="B15" s="152" t="s">
        <v>130</v>
      </c>
      <c r="C15" s="152" t="s">
        <v>129</v>
      </c>
      <c r="D15" s="152" t="s">
        <v>293</v>
      </c>
      <c r="E15" s="152" t="s">
        <v>294</v>
      </c>
      <c r="F15" s="152" t="s">
        <v>86</v>
      </c>
      <c r="G15" s="152" t="s">
        <v>84</v>
      </c>
      <c r="H15" s="152" t="s">
        <v>85</v>
      </c>
      <c r="I15" s="152" t="s">
        <v>104</v>
      </c>
      <c r="J15" s="153">
        <v>491.57</v>
      </c>
      <c r="K15" s="153">
        <v>583.35</v>
      </c>
    </row>
    <row r="16" spans="1:11" ht="13.5">
      <c r="A16" s="152" t="s">
        <v>496</v>
      </c>
      <c r="B16" s="152" t="s">
        <v>158</v>
      </c>
      <c r="C16" s="152" t="s">
        <v>157</v>
      </c>
      <c r="D16" s="152" t="s">
        <v>497</v>
      </c>
      <c r="E16" s="152" t="s">
        <v>454</v>
      </c>
      <c r="F16" s="152" t="s">
        <v>166</v>
      </c>
      <c r="G16" s="152" t="s">
        <v>84</v>
      </c>
      <c r="H16" s="152" t="s">
        <v>85</v>
      </c>
      <c r="I16" s="152" t="s">
        <v>84</v>
      </c>
      <c r="J16" s="153">
        <v>152.29</v>
      </c>
      <c r="K16" s="153">
        <v>118.84</v>
      </c>
    </row>
    <row r="17" spans="1:11" ht="13.5">
      <c r="A17" s="152" t="s">
        <v>392</v>
      </c>
      <c r="B17" s="152" t="s">
        <v>156</v>
      </c>
      <c r="C17" s="152" t="s">
        <v>155</v>
      </c>
      <c r="D17" s="152" t="s">
        <v>393</v>
      </c>
      <c r="E17" s="152" t="s">
        <v>394</v>
      </c>
      <c r="F17" s="152" t="s">
        <v>208</v>
      </c>
      <c r="G17" s="152" t="s">
        <v>84</v>
      </c>
      <c r="H17" s="152" t="s">
        <v>85</v>
      </c>
      <c r="I17" s="152" t="s">
        <v>104</v>
      </c>
      <c r="J17" s="153"/>
      <c r="K17" s="153">
        <v>331.05</v>
      </c>
    </row>
    <row r="18" spans="1:11" ht="13.5">
      <c r="A18" s="152" t="s">
        <v>419</v>
      </c>
      <c r="B18" s="152" t="s">
        <v>136</v>
      </c>
      <c r="C18" s="152" t="s">
        <v>135</v>
      </c>
      <c r="D18" s="152" t="s">
        <v>420</v>
      </c>
      <c r="E18" s="152" t="s">
        <v>1015</v>
      </c>
      <c r="F18" s="152" t="s">
        <v>1016</v>
      </c>
      <c r="G18" s="152" t="s">
        <v>84</v>
      </c>
      <c r="H18" s="152" t="s">
        <v>85</v>
      </c>
      <c r="I18" s="152" t="s">
        <v>101</v>
      </c>
      <c r="J18" s="153">
        <v>145.75</v>
      </c>
      <c r="K18" s="153">
        <v>113.2</v>
      </c>
    </row>
    <row r="19" spans="1:11" ht="13.5">
      <c r="A19" s="152" t="s">
        <v>492</v>
      </c>
      <c r="B19" s="152" t="s">
        <v>144</v>
      </c>
      <c r="C19" s="152" t="s">
        <v>143</v>
      </c>
      <c r="D19" s="152" t="s">
        <v>493</v>
      </c>
      <c r="E19" s="152" t="s">
        <v>574</v>
      </c>
      <c r="F19" s="152" t="s">
        <v>575</v>
      </c>
      <c r="G19" s="152" t="s">
        <v>100</v>
      </c>
      <c r="H19" s="152" t="s">
        <v>84</v>
      </c>
      <c r="I19" s="152" t="s">
        <v>85</v>
      </c>
      <c r="J19" s="153">
        <v>107.61</v>
      </c>
      <c r="K19" s="153">
        <v>90.72</v>
      </c>
    </row>
    <row r="20" spans="1:11" ht="13.5">
      <c r="A20" s="152" t="s">
        <v>329</v>
      </c>
      <c r="B20" s="152" t="s">
        <v>146</v>
      </c>
      <c r="C20" s="152" t="s">
        <v>145</v>
      </c>
      <c r="D20" s="152" t="s">
        <v>330</v>
      </c>
      <c r="E20" s="152" t="s">
        <v>670</v>
      </c>
      <c r="F20" s="152" t="s">
        <v>671</v>
      </c>
      <c r="G20" s="152" t="s">
        <v>100</v>
      </c>
      <c r="H20" s="152" t="s">
        <v>84</v>
      </c>
      <c r="I20" s="152" t="s">
        <v>85</v>
      </c>
      <c r="J20" s="153">
        <v>23.02</v>
      </c>
      <c r="K20" s="153">
        <v>46.32</v>
      </c>
    </row>
    <row r="21" spans="1:11" ht="13.5">
      <c r="A21" s="152" t="s">
        <v>308</v>
      </c>
      <c r="B21" s="152" t="s">
        <v>148</v>
      </c>
      <c r="C21" s="152" t="s">
        <v>147</v>
      </c>
      <c r="D21" s="152" t="s">
        <v>309</v>
      </c>
      <c r="E21" s="152" t="s">
        <v>310</v>
      </c>
      <c r="F21" s="152" t="s">
        <v>311</v>
      </c>
      <c r="G21" s="152" t="s">
        <v>84</v>
      </c>
      <c r="H21" s="152" t="s">
        <v>85</v>
      </c>
      <c r="I21" s="152" t="s">
        <v>104</v>
      </c>
      <c r="J21" s="153">
        <v>298.64</v>
      </c>
      <c r="K21" s="153">
        <v>271.54</v>
      </c>
    </row>
    <row r="22" spans="1:11" ht="13.5">
      <c r="A22" s="152" t="s">
        <v>624</v>
      </c>
      <c r="B22" s="152" t="s">
        <v>625</v>
      </c>
      <c r="C22" s="152" t="s">
        <v>626</v>
      </c>
      <c r="D22" s="152" t="s">
        <v>627</v>
      </c>
      <c r="E22" s="152" t="s">
        <v>628</v>
      </c>
      <c r="F22" s="152" t="s">
        <v>629</v>
      </c>
      <c r="G22" s="152" t="s">
        <v>84</v>
      </c>
      <c r="H22" s="152" t="s">
        <v>85</v>
      </c>
      <c r="I22" s="152" t="s">
        <v>104</v>
      </c>
      <c r="J22" s="153">
        <v>212.65</v>
      </c>
      <c r="K22" s="153">
        <v>437.93</v>
      </c>
    </row>
    <row r="23" spans="1:11" ht="13.5">
      <c r="A23" s="152" t="s">
        <v>1011</v>
      </c>
      <c r="B23" s="152" t="s">
        <v>1012</v>
      </c>
      <c r="C23" s="152" t="s">
        <v>1013</v>
      </c>
      <c r="D23" s="152" t="s">
        <v>1014</v>
      </c>
      <c r="E23" s="152" t="s">
        <v>305</v>
      </c>
      <c r="F23" s="152" t="s">
        <v>87</v>
      </c>
      <c r="G23" s="152" t="s">
        <v>84</v>
      </c>
      <c r="H23" s="152" t="s">
        <v>85</v>
      </c>
      <c r="I23" s="152" t="s">
        <v>104</v>
      </c>
      <c r="J23" s="153"/>
      <c r="K23" s="153">
        <v>138.55</v>
      </c>
    </row>
    <row r="24" spans="1:11" ht="13.5">
      <c r="A24" s="152" t="s">
        <v>375</v>
      </c>
      <c r="B24" s="152" t="s">
        <v>161</v>
      </c>
      <c r="C24" s="152" t="s">
        <v>160</v>
      </c>
      <c r="D24" s="152" t="s">
        <v>376</v>
      </c>
      <c r="E24" s="152" t="s">
        <v>670</v>
      </c>
      <c r="F24" s="152" t="s">
        <v>671</v>
      </c>
      <c r="G24" s="152" t="s">
        <v>100</v>
      </c>
      <c r="H24" s="152" t="s">
        <v>104</v>
      </c>
      <c r="I24" s="152" t="s">
        <v>85</v>
      </c>
      <c r="J24" s="153">
        <v>17.63</v>
      </c>
      <c r="K24" s="153">
        <v>15.29</v>
      </c>
    </row>
    <row r="25" spans="1:11" ht="13.5">
      <c r="A25" s="152" t="s">
        <v>405</v>
      </c>
      <c r="B25" s="152" t="s">
        <v>672</v>
      </c>
      <c r="C25" s="152" t="s">
        <v>162</v>
      </c>
      <c r="D25" s="152" t="s">
        <v>406</v>
      </c>
      <c r="E25" s="152" t="s">
        <v>294</v>
      </c>
      <c r="F25" s="152" t="s">
        <v>86</v>
      </c>
      <c r="G25" s="152" t="s">
        <v>84</v>
      </c>
      <c r="H25" s="152" t="s">
        <v>85</v>
      </c>
      <c r="I25" s="152" t="s">
        <v>104</v>
      </c>
      <c r="J25" s="153">
        <v>80</v>
      </c>
      <c r="K25" s="153">
        <v>88.76</v>
      </c>
    </row>
    <row r="26" spans="1:11" ht="13.5">
      <c r="A26" s="152" t="s">
        <v>300</v>
      </c>
      <c r="B26" s="152" t="s">
        <v>164</v>
      </c>
      <c r="C26" s="152" t="s">
        <v>163</v>
      </c>
      <c r="D26" s="152" t="s">
        <v>301</v>
      </c>
      <c r="E26" s="152" t="s">
        <v>668</v>
      </c>
      <c r="F26" s="152" t="s">
        <v>669</v>
      </c>
      <c r="G26" s="152" t="s">
        <v>100</v>
      </c>
      <c r="H26" s="152" t="s">
        <v>104</v>
      </c>
      <c r="I26" s="152" t="s">
        <v>85</v>
      </c>
      <c r="J26" s="153">
        <v>16.38</v>
      </c>
      <c r="K26" s="153">
        <v>12.74</v>
      </c>
    </row>
    <row r="27" spans="1:11" ht="13.5">
      <c r="A27" s="152" t="s">
        <v>428</v>
      </c>
      <c r="B27" s="152" t="s">
        <v>165</v>
      </c>
      <c r="C27" s="152" t="s">
        <v>170</v>
      </c>
      <c r="D27" s="152" t="s">
        <v>429</v>
      </c>
      <c r="E27" s="152" t="s">
        <v>1015</v>
      </c>
      <c r="F27" s="152" t="s">
        <v>1016</v>
      </c>
      <c r="G27" s="152" t="s">
        <v>84</v>
      </c>
      <c r="H27" s="152" t="s">
        <v>85</v>
      </c>
      <c r="I27" s="152" t="s">
        <v>101</v>
      </c>
      <c r="J27" s="153">
        <v>63.69</v>
      </c>
      <c r="K27" s="153">
        <v>84.58</v>
      </c>
    </row>
    <row r="28" spans="1:11" ht="13.5">
      <c r="A28" s="152" t="s">
        <v>482</v>
      </c>
      <c r="B28" s="152" t="s">
        <v>246</v>
      </c>
      <c r="C28" s="152" t="s">
        <v>245</v>
      </c>
      <c r="D28" s="152" t="s">
        <v>483</v>
      </c>
      <c r="E28" s="152" t="s">
        <v>454</v>
      </c>
      <c r="F28" s="152" t="s">
        <v>166</v>
      </c>
      <c r="G28" s="152" t="s">
        <v>84</v>
      </c>
      <c r="H28" s="152" t="s">
        <v>85</v>
      </c>
      <c r="I28" s="152" t="s">
        <v>84</v>
      </c>
      <c r="J28" s="153">
        <v>0</v>
      </c>
      <c r="K28" s="153">
        <v>5.42</v>
      </c>
    </row>
    <row r="29" spans="1:11" ht="13.5">
      <c r="A29" s="152" t="s">
        <v>462</v>
      </c>
      <c r="B29" s="152" t="s">
        <v>172</v>
      </c>
      <c r="C29" s="152" t="s">
        <v>171</v>
      </c>
      <c r="D29" s="152" t="s">
        <v>463</v>
      </c>
      <c r="E29" s="152" t="s">
        <v>394</v>
      </c>
      <c r="F29" s="152" t="s">
        <v>208</v>
      </c>
      <c r="G29" s="152" t="s">
        <v>84</v>
      </c>
      <c r="H29" s="152" t="s">
        <v>85</v>
      </c>
      <c r="I29" s="152" t="s">
        <v>104</v>
      </c>
      <c r="J29" s="153">
        <v>154.41</v>
      </c>
      <c r="K29" s="153">
        <v>148.4</v>
      </c>
    </row>
    <row r="30" spans="1:11" ht="13.5">
      <c r="A30" s="152" t="s">
        <v>332</v>
      </c>
      <c r="B30" s="152" t="s">
        <v>184</v>
      </c>
      <c r="C30" s="152" t="s">
        <v>183</v>
      </c>
      <c r="D30" s="152" t="s">
        <v>333</v>
      </c>
      <c r="E30" s="152" t="s">
        <v>334</v>
      </c>
      <c r="F30" s="152" t="s">
        <v>185</v>
      </c>
      <c r="G30" s="152" t="s">
        <v>84</v>
      </c>
      <c r="H30" s="152" t="s">
        <v>85</v>
      </c>
      <c r="I30" s="152" t="s">
        <v>104</v>
      </c>
      <c r="J30" s="153">
        <v>399.13</v>
      </c>
      <c r="K30" s="153">
        <v>491.9</v>
      </c>
    </row>
    <row r="31" spans="1:11" ht="13.5">
      <c r="A31" s="152" t="s">
        <v>413</v>
      </c>
      <c r="B31" s="152" t="s">
        <v>189</v>
      </c>
      <c r="C31" s="152" t="s">
        <v>188</v>
      </c>
      <c r="D31" s="152" t="s">
        <v>414</v>
      </c>
      <c r="E31" s="152" t="s">
        <v>331</v>
      </c>
      <c r="F31" s="152" t="s">
        <v>131</v>
      </c>
      <c r="G31" s="152" t="s">
        <v>104</v>
      </c>
      <c r="H31" s="152" t="s">
        <v>104</v>
      </c>
      <c r="I31" s="152" t="s">
        <v>104</v>
      </c>
      <c r="J31" s="153">
        <v>27.2</v>
      </c>
      <c r="K31" s="153">
        <v>33.76</v>
      </c>
    </row>
    <row r="32" spans="1:11" ht="13.5">
      <c r="A32" s="152" t="s">
        <v>399</v>
      </c>
      <c r="B32" s="152" t="s">
        <v>192</v>
      </c>
      <c r="C32" s="152" t="s">
        <v>191</v>
      </c>
      <c r="D32" s="152" t="s">
        <v>400</v>
      </c>
      <c r="E32" s="152" t="s">
        <v>430</v>
      </c>
      <c r="F32" s="152" t="s">
        <v>207</v>
      </c>
      <c r="G32" s="152" t="s">
        <v>104</v>
      </c>
      <c r="H32" s="152" t="s">
        <v>104</v>
      </c>
      <c r="I32" s="152" t="s">
        <v>84</v>
      </c>
      <c r="J32" s="153">
        <v>47.24</v>
      </c>
      <c r="K32" s="153">
        <v>40.53</v>
      </c>
    </row>
    <row r="33" spans="1:11" ht="13.5">
      <c r="A33" s="152" t="s">
        <v>341</v>
      </c>
      <c r="B33" s="152" t="s">
        <v>194</v>
      </c>
      <c r="C33" s="152" t="s">
        <v>193</v>
      </c>
      <c r="D33" s="152" t="s">
        <v>342</v>
      </c>
      <c r="E33" s="152" t="s">
        <v>430</v>
      </c>
      <c r="F33" s="152" t="s">
        <v>207</v>
      </c>
      <c r="G33" s="152" t="s">
        <v>104</v>
      </c>
      <c r="H33" s="152" t="s">
        <v>104</v>
      </c>
      <c r="I33" s="152" t="s">
        <v>84</v>
      </c>
      <c r="J33" s="153">
        <v>66.97</v>
      </c>
      <c r="K33" s="153">
        <v>62.83</v>
      </c>
    </row>
    <row r="34" spans="1:11" ht="13.5">
      <c r="A34" s="152" t="s">
        <v>475</v>
      </c>
      <c r="B34" s="152" t="s">
        <v>196</v>
      </c>
      <c r="C34" s="152" t="s">
        <v>195</v>
      </c>
      <c r="D34" s="152" t="s">
        <v>476</v>
      </c>
      <c r="E34" s="152" t="s">
        <v>307</v>
      </c>
      <c r="F34" s="152" t="s">
        <v>105</v>
      </c>
      <c r="G34" s="152" t="s">
        <v>104</v>
      </c>
      <c r="H34" s="152" t="s">
        <v>104</v>
      </c>
      <c r="I34" s="152" t="s">
        <v>104</v>
      </c>
      <c r="J34" s="153">
        <v>34.16</v>
      </c>
      <c r="K34" s="153">
        <v>38.21</v>
      </c>
    </row>
    <row r="35" spans="1:11" ht="13.5">
      <c r="A35" s="152" t="s">
        <v>345</v>
      </c>
      <c r="B35" s="152" t="s">
        <v>198</v>
      </c>
      <c r="C35" s="152" t="s">
        <v>197</v>
      </c>
      <c r="D35" s="152" t="s">
        <v>346</v>
      </c>
      <c r="E35" s="152" t="s">
        <v>466</v>
      </c>
      <c r="F35" s="152" t="s">
        <v>269</v>
      </c>
      <c r="G35" s="152" t="s">
        <v>100</v>
      </c>
      <c r="H35" s="152" t="s">
        <v>102</v>
      </c>
      <c r="I35" s="152" t="s">
        <v>85</v>
      </c>
      <c r="J35" s="153">
        <v>23.03</v>
      </c>
      <c r="K35" s="153">
        <v>19.41</v>
      </c>
    </row>
    <row r="36" spans="1:11" ht="13.5">
      <c r="A36" s="152" t="s">
        <v>471</v>
      </c>
      <c r="B36" s="152" t="s">
        <v>200</v>
      </c>
      <c r="C36" s="152" t="s">
        <v>199</v>
      </c>
      <c r="D36" s="152" t="s">
        <v>472</v>
      </c>
      <c r="E36" s="152" t="s">
        <v>473</v>
      </c>
      <c r="F36" s="152" t="s">
        <v>474</v>
      </c>
      <c r="G36" s="152" t="s">
        <v>84</v>
      </c>
      <c r="H36" s="152" t="s">
        <v>85</v>
      </c>
      <c r="I36" s="152" t="s">
        <v>84</v>
      </c>
      <c r="J36" s="153"/>
      <c r="K36" s="153">
        <v>375.32</v>
      </c>
    </row>
    <row r="37" spans="1:11" ht="13.5">
      <c r="A37" s="152" t="s">
        <v>435</v>
      </c>
      <c r="B37" s="152" t="s">
        <v>202</v>
      </c>
      <c r="C37" s="152" t="s">
        <v>201</v>
      </c>
      <c r="D37" s="152" t="s">
        <v>436</v>
      </c>
      <c r="E37" s="152" t="s">
        <v>327</v>
      </c>
      <c r="F37" s="152" t="s">
        <v>140</v>
      </c>
      <c r="G37" s="152" t="s">
        <v>84</v>
      </c>
      <c r="H37" s="152" t="s">
        <v>85</v>
      </c>
      <c r="I37" s="152" t="s">
        <v>104</v>
      </c>
      <c r="J37" s="153"/>
      <c r="K37" s="153">
        <v>430.02</v>
      </c>
    </row>
    <row r="38" spans="1:11" ht="13.5">
      <c r="A38" s="152" t="s">
        <v>370</v>
      </c>
      <c r="B38" s="152" t="s">
        <v>211</v>
      </c>
      <c r="C38" s="152" t="s">
        <v>210</v>
      </c>
      <c r="D38" s="152" t="s">
        <v>371</v>
      </c>
      <c r="E38" s="152" t="s">
        <v>719</v>
      </c>
      <c r="F38" s="152" t="s">
        <v>796</v>
      </c>
      <c r="G38" s="152" t="s">
        <v>104</v>
      </c>
      <c r="H38" s="152" t="s">
        <v>104</v>
      </c>
      <c r="I38" s="152" t="s">
        <v>102</v>
      </c>
      <c r="J38" s="153">
        <v>64.82</v>
      </c>
      <c r="K38" s="153">
        <v>127.68</v>
      </c>
    </row>
    <row r="39" spans="1:11" ht="13.5">
      <c r="A39" s="152" t="s">
        <v>313</v>
      </c>
      <c r="B39" s="152" t="s">
        <v>213</v>
      </c>
      <c r="C39" s="152" t="s">
        <v>212</v>
      </c>
      <c r="D39" s="152" t="s">
        <v>314</v>
      </c>
      <c r="E39" s="152" t="s">
        <v>302</v>
      </c>
      <c r="F39" s="152" t="s">
        <v>103</v>
      </c>
      <c r="G39" s="152" t="s">
        <v>104</v>
      </c>
      <c r="H39" s="152" t="s">
        <v>101</v>
      </c>
      <c r="I39" s="152" t="s">
        <v>104</v>
      </c>
      <c r="J39" s="153">
        <v>27.2</v>
      </c>
      <c r="K39" s="153">
        <v>46.32</v>
      </c>
    </row>
    <row r="40" spans="1:11" ht="13.5">
      <c r="A40" s="152" t="s">
        <v>367</v>
      </c>
      <c r="B40" s="152" t="s">
        <v>215</v>
      </c>
      <c r="C40" s="152" t="s">
        <v>214</v>
      </c>
      <c r="D40" s="152" t="s">
        <v>368</v>
      </c>
      <c r="E40" s="152" t="s">
        <v>430</v>
      </c>
      <c r="F40" s="152" t="s">
        <v>207</v>
      </c>
      <c r="G40" s="152" t="s">
        <v>104</v>
      </c>
      <c r="H40" s="152" t="s">
        <v>104</v>
      </c>
      <c r="I40" s="152" t="s">
        <v>84</v>
      </c>
      <c r="J40" s="153">
        <v>80.47</v>
      </c>
      <c r="K40" s="153">
        <v>63</v>
      </c>
    </row>
    <row r="41" spans="1:11" ht="13.5">
      <c r="A41" s="152" t="s">
        <v>386</v>
      </c>
      <c r="B41" s="152" t="s">
        <v>387</v>
      </c>
      <c r="C41" s="152" t="s">
        <v>388</v>
      </c>
      <c r="D41" s="152" t="s">
        <v>389</v>
      </c>
      <c r="E41" s="152" t="s">
        <v>390</v>
      </c>
      <c r="F41" s="152" t="s">
        <v>391</v>
      </c>
      <c r="G41" s="152" t="s">
        <v>84</v>
      </c>
      <c r="H41" s="152" t="s">
        <v>85</v>
      </c>
      <c r="I41" s="152" t="s">
        <v>102</v>
      </c>
      <c r="J41" s="153"/>
      <c r="K41" s="153"/>
    </row>
    <row r="42" spans="1:11" ht="13.5">
      <c r="A42" s="152" t="s">
        <v>489</v>
      </c>
      <c r="B42" s="152" t="s">
        <v>217</v>
      </c>
      <c r="C42" s="152" t="s">
        <v>216</v>
      </c>
      <c r="D42" s="152" t="s">
        <v>490</v>
      </c>
      <c r="E42" s="152" t="s">
        <v>331</v>
      </c>
      <c r="F42" s="152" t="s">
        <v>131</v>
      </c>
      <c r="G42" s="152" t="s">
        <v>104</v>
      </c>
      <c r="H42" s="152" t="s">
        <v>101</v>
      </c>
      <c r="I42" s="152" t="s">
        <v>104</v>
      </c>
      <c r="J42" s="153">
        <v>84.58</v>
      </c>
      <c r="K42" s="153">
        <v>118.11</v>
      </c>
    </row>
    <row r="43" spans="1:11" ht="13.5">
      <c r="A43" s="152" t="s">
        <v>422</v>
      </c>
      <c r="B43" s="152" t="s">
        <v>241</v>
      </c>
      <c r="C43" s="152" t="s">
        <v>240</v>
      </c>
      <c r="D43" s="152" t="s">
        <v>423</v>
      </c>
      <c r="E43" s="152" t="s">
        <v>454</v>
      </c>
      <c r="F43" s="152" t="s">
        <v>166</v>
      </c>
      <c r="G43" s="152" t="s">
        <v>84</v>
      </c>
      <c r="H43" s="152" t="s">
        <v>85</v>
      </c>
      <c r="I43" s="152" t="s">
        <v>84</v>
      </c>
      <c r="J43" s="153">
        <v>0</v>
      </c>
      <c r="K43" s="153">
        <v>0</v>
      </c>
    </row>
    <row r="44" spans="1:11" ht="13.5">
      <c r="A44" s="152" t="s">
        <v>403</v>
      </c>
      <c r="B44" s="152" t="s">
        <v>219</v>
      </c>
      <c r="C44" s="152" t="s">
        <v>218</v>
      </c>
      <c r="D44" s="152" t="s">
        <v>404</v>
      </c>
      <c r="E44" s="152" t="s">
        <v>379</v>
      </c>
      <c r="F44" s="152" t="s">
        <v>380</v>
      </c>
      <c r="G44" s="152" t="s">
        <v>84</v>
      </c>
      <c r="H44" s="152" t="s">
        <v>85</v>
      </c>
      <c r="I44" s="152" t="s">
        <v>84</v>
      </c>
      <c r="J44" s="153"/>
      <c r="K44" s="153">
        <v>416.7</v>
      </c>
    </row>
    <row r="45" spans="1:11" ht="13.5">
      <c r="A45" s="152" t="s">
        <v>431</v>
      </c>
      <c r="B45" s="152" t="s">
        <v>221</v>
      </c>
      <c r="C45" s="152" t="s">
        <v>220</v>
      </c>
      <c r="D45" s="152" t="s">
        <v>432</v>
      </c>
      <c r="E45" s="152" t="s">
        <v>574</v>
      </c>
      <c r="F45" s="152" t="s">
        <v>575</v>
      </c>
      <c r="G45" s="152" t="s">
        <v>100</v>
      </c>
      <c r="H45" s="152" t="s">
        <v>102</v>
      </c>
      <c r="I45" s="152" t="s">
        <v>85</v>
      </c>
      <c r="J45" s="153">
        <v>28.9</v>
      </c>
      <c r="K45" s="153">
        <v>27.89</v>
      </c>
    </row>
    <row r="46" spans="1:11" ht="13.5">
      <c r="A46" s="152" t="s">
        <v>337</v>
      </c>
      <c r="B46" s="152" t="s">
        <v>223</v>
      </c>
      <c r="C46" s="152" t="s">
        <v>222</v>
      </c>
      <c r="D46" s="152" t="s">
        <v>338</v>
      </c>
      <c r="E46" s="152" t="s">
        <v>325</v>
      </c>
      <c r="F46" s="152" t="s">
        <v>159</v>
      </c>
      <c r="G46" s="152" t="s">
        <v>101</v>
      </c>
      <c r="H46" s="152" t="s">
        <v>102</v>
      </c>
      <c r="I46" s="152" t="s">
        <v>102</v>
      </c>
      <c r="J46" s="153">
        <v>189.36</v>
      </c>
      <c r="K46" s="153">
        <v>206.73</v>
      </c>
    </row>
    <row r="47" spans="1:11" ht="13.5">
      <c r="A47" s="152" t="s">
        <v>494</v>
      </c>
      <c r="B47" s="152" t="s">
        <v>225</v>
      </c>
      <c r="C47" s="152" t="s">
        <v>224</v>
      </c>
      <c r="D47" s="152" t="s">
        <v>495</v>
      </c>
      <c r="E47" s="152" t="s">
        <v>440</v>
      </c>
      <c r="F47" s="152" t="s">
        <v>1182</v>
      </c>
      <c r="G47" s="152" t="s">
        <v>104</v>
      </c>
      <c r="H47" s="152" t="s">
        <v>102</v>
      </c>
      <c r="I47" s="152" t="s">
        <v>84</v>
      </c>
      <c r="J47" s="153">
        <v>202.55</v>
      </c>
      <c r="K47" s="153">
        <v>262.64</v>
      </c>
    </row>
    <row r="48" spans="1:11" ht="13.5">
      <c r="A48" s="152" t="s">
        <v>395</v>
      </c>
      <c r="B48" s="152" t="s">
        <v>257</v>
      </c>
      <c r="C48" s="152" t="s">
        <v>263</v>
      </c>
      <c r="D48" s="152" t="s">
        <v>396</v>
      </c>
      <c r="E48" s="152" t="s">
        <v>347</v>
      </c>
      <c r="F48" s="152" t="s">
        <v>268</v>
      </c>
      <c r="G48" s="152" t="s">
        <v>101</v>
      </c>
      <c r="H48" s="152" t="s">
        <v>104</v>
      </c>
      <c r="I48" s="152" t="s">
        <v>84</v>
      </c>
      <c r="J48" s="153">
        <v>171.57</v>
      </c>
      <c r="K48" s="153">
        <v>205.03</v>
      </c>
    </row>
    <row r="49" spans="1:11" ht="13.5">
      <c r="A49" s="152" t="s">
        <v>467</v>
      </c>
      <c r="B49" s="152" t="s">
        <v>259</v>
      </c>
      <c r="C49" s="152" t="s">
        <v>266</v>
      </c>
      <c r="D49" s="152" t="s">
        <v>468</v>
      </c>
      <c r="E49" s="152" t="s">
        <v>469</v>
      </c>
      <c r="F49" s="152" t="s">
        <v>270</v>
      </c>
      <c r="G49" s="152" t="s">
        <v>84</v>
      </c>
      <c r="H49" s="152" t="s">
        <v>85</v>
      </c>
      <c r="I49" s="152" t="s">
        <v>104</v>
      </c>
      <c r="J49" s="153"/>
      <c r="K49" s="153">
        <v>564.48</v>
      </c>
    </row>
    <row r="50" spans="1:11" ht="13.5">
      <c r="A50" s="152" t="s">
        <v>459</v>
      </c>
      <c r="B50" s="152" t="s">
        <v>460</v>
      </c>
      <c r="C50" s="152" t="s">
        <v>265</v>
      </c>
      <c r="D50" s="152" t="s">
        <v>461</v>
      </c>
      <c r="E50" s="152" t="s">
        <v>675</v>
      </c>
      <c r="F50" s="152" t="s">
        <v>676</v>
      </c>
      <c r="G50" s="152" t="s">
        <v>100</v>
      </c>
      <c r="H50" s="152" t="s">
        <v>84</v>
      </c>
      <c r="I50" s="152" t="s">
        <v>85</v>
      </c>
      <c r="J50" s="153">
        <v>4.06</v>
      </c>
      <c r="K50" s="153">
        <v>8.8</v>
      </c>
    </row>
    <row r="51" spans="1:11" ht="13.5">
      <c r="A51" s="152" t="s">
        <v>343</v>
      </c>
      <c r="B51" s="152" t="s">
        <v>255</v>
      </c>
      <c r="C51" s="152" t="s">
        <v>261</v>
      </c>
      <c r="D51" s="152" t="s">
        <v>344</v>
      </c>
      <c r="E51" s="152" t="s">
        <v>325</v>
      </c>
      <c r="F51" s="152" t="s">
        <v>159</v>
      </c>
      <c r="G51" s="152" t="s">
        <v>101</v>
      </c>
      <c r="H51" s="152" t="s">
        <v>104</v>
      </c>
      <c r="I51" s="152" t="s">
        <v>102</v>
      </c>
      <c r="J51" s="153">
        <v>132.52</v>
      </c>
      <c r="K51" s="153">
        <v>165.34</v>
      </c>
    </row>
    <row r="52" spans="1:11" ht="13.5">
      <c r="A52" s="152" t="s">
        <v>377</v>
      </c>
      <c r="B52" s="152" t="s">
        <v>256</v>
      </c>
      <c r="C52" s="152" t="s">
        <v>262</v>
      </c>
      <c r="D52" s="152" t="s">
        <v>378</v>
      </c>
      <c r="E52" s="152" t="s">
        <v>379</v>
      </c>
      <c r="F52" s="152" t="s">
        <v>380</v>
      </c>
      <c r="G52" s="152" t="s">
        <v>84</v>
      </c>
      <c r="H52" s="152" t="s">
        <v>85</v>
      </c>
      <c r="I52" s="152" t="s">
        <v>84</v>
      </c>
      <c r="J52" s="153"/>
      <c r="K52" s="153">
        <v>229.97</v>
      </c>
    </row>
    <row r="53" spans="1:11" ht="13.5">
      <c r="A53" s="152" t="s">
        <v>322</v>
      </c>
      <c r="B53" s="152" t="s">
        <v>323</v>
      </c>
      <c r="C53" s="152" t="s">
        <v>239</v>
      </c>
      <c r="D53" s="152" t="s">
        <v>324</v>
      </c>
      <c r="E53" s="152" t="s">
        <v>340</v>
      </c>
      <c r="F53" s="152" t="s">
        <v>118</v>
      </c>
      <c r="G53" s="152" t="s">
        <v>101</v>
      </c>
      <c r="H53" s="152" t="s">
        <v>104</v>
      </c>
      <c r="I53" s="152" t="s">
        <v>84</v>
      </c>
      <c r="J53" s="153">
        <v>142.57</v>
      </c>
      <c r="K53" s="153">
        <v>203.53</v>
      </c>
    </row>
    <row r="54" spans="1:11" ht="13.5">
      <c r="A54" s="152" t="s">
        <v>479</v>
      </c>
      <c r="B54" s="152" t="s">
        <v>260</v>
      </c>
      <c r="C54" s="152" t="s">
        <v>267</v>
      </c>
      <c r="D54" s="152" t="s">
        <v>480</v>
      </c>
      <c r="E54" s="152" t="s">
        <v>316</v>
      </c>
      <c r="F54" s="152" t="s">
        <v>114</v>
      </c>
      <c r="G54" s="152" t="s">
        <v>101</v>
      </c>
      <c r="H54" s="152" t="s">
        <v>104</v>
      </c>
      <c r="I54" s="152" t="s">
        <v>101</v>
      </c>
      <c r="J54" s="153">
        <v>332.38</v>
      </c>
      <c r="K54" s="153">
        <v>267.01</v>
      </c>
    </row>
    <row r="55" spans="1:11" ht="13.5">
      <c r="A55" s="152" t="s">
        <v>397</v>
      </c>
      <c r="B55" s="152" t="s">
        <v>258</v>
      </c>
      <c r="C55" s="152" t="s">
        <v>264</v>
      </c>
      <c r="D55" s="152" t="s">
        <v>398</v>
      </c>
      <c r="E55" s="152" t="s">
        <v>514</v>
      </c>
      <c r="F55" s="152" t="s">
        <v>187</v>
      </c>
      <c r="G55" s="152" t="s">
        <v>101</v>
      </c>
      <c r="H55" s="152" t="s">
        <v>104</v>
      </c>
      <c r="I55" s="152" t="s">
        <v>102</v>
      </c>
      <c r="J55" s="153">
        <v>202.8</v>
      </c>
      <c r="K55" s="153">
        <v>232.15</v>
      </c>
    </row>
    <row r="56" spans="1:11" ht="13.5">
      <c r="A56" s="152" t="s">
        <v>353</v>
      </c>
      <c r="B56" s="152" t="s">
        <v>354</v>
      </c>
      <c r="C56" s="152" t="s">
        <v>355</v>
      </c>
      <c r="D56" s="152" t="s">
        <v>356</v>
      </c>
      <c r="E56" s="152" t="s">
        <v>357</v>
      </c>
      <c r="F56" s="152" t="s">
        <v>358</v>
      </c>
      <c r="G56" s="152" t="s">
        <v>84</v>
      </c>
      <c r="H56" s="152" t="s">
        <v>85</v>
      </c>
      <c r="I56" s="152" t="s">
        <v>104</v>
      </c>
      <c r="J56" s="153"/>
      <c r="K56" s="153">
        <v>440.81</v>
      </c>
    </row>
    <row r="57" spans="1:11" ht="13.5">
      <c r="A57" s="152" t="s">
        <v>498</v>
      </c>
      <c r="B57" s="152" t="s">
        <v>499</v>
      </c>
      <c r="C57" s="152" t="s">
        <v>500</v>
      </c>
      <c r="D57" s="152" t="s">
        <v>501</v>
      </c>
      <c r="E57" s="152" t="s">
        <v>347</v>
      </c>
      <c r="F57" s="152" t="s">
        <v>268</v>
      </c>
      <c r="G57" s="152" t="s">
        <v>101</v>
      </c>
      <c r="H57" s="152" t="s">
        <v>101</v>
      </c>
      <c r="I57" s="152" t="s">
        <v>84</v>
      </c>
      <c r="J57" s="153">
        <v>214.63</v>
      </c>
      <c r="K57" s="153">
        <v>293.77</v>
      </c>
    </row>
    <row r="58" spans="1:11" ht="13.5">
      <c r="A58" s="152" t="s">
        <v>484</v>
      </c>
      <c r="B58" s="152" t="s">
        <v>485</v>
      </c>
      <c r="C58" s="152" t="s">
        <v>486</v>
      </c>
      <c r="D58" s="152" t="s">
        <v>487</v>
      </c>
      <c r="E58" s="152" t="s">
        <v>470</v>
      </c>
      <c r="F58" s="152" t="s">
        <v>117</v>
      </c>
      <c r="G58" s="152" t="s">
        <v>101</v>
      </c>
      <c r="H58" s="152" t="s">
        <v>104</v>
      </c>
      <c r="I58" s="152" t="s">
        <v>84</v>
      </c>
      <c r="J58" s="153">
        <v>267.49</v>
      </c>
      <c r="K58" s="153">
        <v>222.45</v>
      </c>
    </row>
    <row r="59" spans="1:11" ht="13.5">
      <c r="A59" s="152" t="s">
        <v>295</v>
      </c>
      <c r="B59" s="152" t="s">
        <v>296</v>
      </c>
      <c r="C59" s="152" t="s">
        <v>297</v>
      </c>
      <c r="D59" s="152" t="s">
        <v>298</v>
      </c>
      <c r="E59" s="152" t="s">
        <v>886</v>
      </c>
      <c r="F59" s="152" t="s">
        <v>887</v>
      </c>
      <c r="G59" s="152" t="s">
        <v>101</v>
      </c>
      <c r="H59" s="152" t="s">
        <v>101</v>
      </c>
      <c r="I59" s="152" t="s">
        <v>84</v>
      </c>
      <c r="J59" s="153">
        <v>296.71</v>
      </c>
      <c r="K59" s="153">
        <v>383.83</v>
      </c>
    </row>
    <row r="60" spans="1:11" ht="13.5">
      <c r="A60" s="152" t="s">
        <v>455</v>
      </c>
      <c r="B60" s="152" t="s">
        <v>456</v>
      </c>
      <c r="C60" s="152" t="s">
        <v>457</v>
      </c>
      <c r="D60" s="152" t="s">
        <v>458</v>
      </c>
      <c r="E60" s="152" t="s">
        <v>325</v>
      </c>
      <c r="F60" s="152" t="s">
        <v>159</v>
      </c>
      <c r="G60" s="152" t="s">
        <v>101</v>
      </c>
      <c r="H60" s="152" t="s">
        <v>101</v>
      </c>
      <c r="I60" s="152" t="s">
        <v>102</v>
      </c>
      <c r="J60" s="153">
        <v>116.95</v>
      </c>
      <c r="K60" s="153">
        <v>160.32</v>
      </c>
    </row>
    <row r="61" spans="1:11" ht="13.5">
      <c r="A61" s="152" t="s">
        <v>407</v>
      </c>
      <c r="B61" s="152" t="s">
        <v>408</v>
      </c>
      <c r="C61" s="152" t="s">
        <v>409</v>
      </c>
      <c r="D61" s="152" t="s">
        <v>410</v>
      </c>
      <c r="E61" s="152" t="s">
        <v>470</v>
      </c>
      <c r="F61" s="152" t="s">
        <v>117</v>
      </c>
      <c r="G61" s="152" t="s">
        <v>101</v>
      </c>
      <c r="H61" s="152" t="s">
        <v>101</v>
      </c>
      <c r="I61" s="152" t="s">
        <v>84</v>
      </c>
      <c r="J61" s="153">
        <v>170.34</v>
      </c>
      <c r="K61" s="153">
        <v>172.35</v>
      </c>
    </row>
    <row r="62" spans="1:11" ht="13.5">
      <c r="A62" s="152" t="s">
        <v>448</v>
      </c>
      <c r="B62" s="152" t="s">
        <v>449</v>
      </c>
      <c r="C62" s="152" t="s">
        <v>450</v>
      </c>
      <c r="D62" s="152" t="s">
        <v>451</v>
      </c>
      <c r="E62" s="152" t="s">
        <v>372</v>
      </c>
      <c r="F62" s="152" t="s">
        <v>186</v>
      </c>
      <c r="G62" s="152" t="s">
        <v>101</v>
      </c>
      <c r="H62" s="152" t="s">
        <v>101</v>
      </c>
      <c r="I62" s="152" t="s">
        <v>102</v>
      </c>
      <c r="J62" s="153">
        <v>369.74</v>
      </c>
      <c r="K62" s="153">
        <v>484.7</v>
      </c>
    </row>
    <row r="63" spans="1:11" ht="13.5">
      <c r="A63" s="152" t="s">
        <v>437</v>
      </c>
      <c r="B63" s="152" t="s">
        <v>677</v>
      </c>
      <c r="C63" s="152" t="s">
        <v>438</v>
      </c>
      <c r="D63" s="152" t="s">
        <v>439</v>
      </c>
      <c r="E63" s="152" t="s">
        <v>372</v>
      </c>
      <c r="F63" s="152" t="s">
        <v>186</v>
      </c>
      <c r="G63" s="152" t="s">
        <v>101</v>
      </c>
      <c r="H63" s="152" t="s">
        <v>101</v>
      </c>
      <c r="I63" s="152" t="s">
        <v>102</v>
      </c>
      <c r="J63" s="153">
        <v>247.17</v>
      </c>
      <c r="K63" s="153">
        <v>263.29</v>
      </c>
    </row>
    <row r="64" spans="1:11" ht="13.5">
      <c r="A64" s="152" t="s">
        <v>415</v>
      </c>
      <c r="B64" s="152" t="s">
        <v>416</v>
      </c>
      <c r="C64" s="152" t="s">
        <v>417</v>
      </c>
      <c r="D64" s="152" t="s">
        <v>418</v>
      </c>
      <c r="E64" s="152" t="s">
        <v>372</v>
      </c>
      <c r="F64" s="152" t="s">
        <v>186</v>
      </c>
      <c r="G64" s="152" t="s">
        <v>101</v>
      </c>
      <c r="H64" s="152" t="s">
        <v>101</v>
      </c>
      <c r="I64" s="152" t="s">
        <v>102</v>
      </c>
      <c r="J64" s="153">
        <v>359.28</v>
      </c>
      <c r="K64" s="153">
        <v>395.04</v>
      </c>
    </row>
    <row r="65" spans="1:11" ht="13.5">
      <c r="A65" s="152" t="s">
        <v>424</v>
      </c>
      <c r="B65" s="152" t="s">
        <v>425</v>
      </c>
      <c r="C65" s="152" t="s">
        <v>426</v>
      </c>
      <c r="D65" s="152" t="s">
        <v>427</v>
      </c>
      <c r="E65" s="152" t="s">
        <v>357</v>
      </c>
      <c r="F65" s="152" t="s">
        <v>358</v>
      </c>
      <c r="G65" s="152" t="s">
        <v>84</v>
      </c>
      <c r="H65" s="152" t="s">
        <v>85</v>
      </c>
      <c r="I65" s="152" t="s">
        <v>85</v>
      </c>
      <c r="J65" s="153"/>
      <c r="K65" s="153">
        <v>398.19</v>
      </c>
    </row>
    <row r="66" spans="1:11" ht="13.5">
      <c r="A66" s="152" t="s">
        <v>585</v>
      </c>
      <c r="B66" s="152" t="s">
        <v>586</v>
      </c>
      <c r="C66" s="152" t="s">
        <v>587</v>
      </c>
      <c r="D66" s="152" t="s">
        <v>588</v>
      </c>
      <c r="E66" s="152" t="s">
        <v>673</v>
      </c>
      <c r="F66" s="152" t="s">
        <v>674</v>
      </c>
      <c r="G66" s="152" t="s">
        <v>101</v>
      </c>
      <c r="H66" s="152" t="s">
        <v>101</v>
      </c>
      <c r="I66" s="152" t="s">
        <v>84</v>
      </c>
      <c r="J66" s="153">
        <v>220.53</v>
      </c>
      <c r="K66" s="153">
        <v>195.27</v>
      </c>
    </row>
    <row r="67" spans="1:11" ht="13.5">
      <c r="A67" s="152" t="s">
        <v>1183</v>
      </c>
      <c r="B67" s="152" t="s">
        <v>1184</v>
      </c>
      <c r="C67" s="152" t="s">
        <v>1185</v>
      </c>
      <c r="D67" s="152" t="s">
        <v>1186</v>
      </c>
      <c r="E67" s="152" t="s">
        <v>1187</v>
      </c>
      <c r="F67" s="152"/>
      <c r="G67" s="152" t="s">
        <v>84</v>
      </c>
      <c r="H67" s="152" t="s">
        <v>85</v>
      </c>
      <c r="I67" s="152" t="s">
        <v>84</v>
      </c>
      <c r="J67" s="153"/>
      <c r="K67" s="153"/>
    </row>
    <row r="68" spans="1:11" ht="13.5">
      <c r="A68" s="152" t="s">
        <v>611</v>
      </c>
      <c r="B68" s="152" t="s">
        <v>612</v>
      </c>
      <c r="C68" s="152" t="s">
        <v>613</v>
      </c>
      <c r="D68" s="152" t="s">
        <v>614</v>
      </c>
      <c r="E68" s="152" t="s">
        <v>1188</v>
      </c>
      <c r="F68" s="152" t="s">
        <v>1189</v>
      </c>
      <c r="G68" s="152" t="s">
        <v>101</v>
      </c>
      <c r="H68" s="152" t="s">
        <v>102</v>
      </c>
      <c r="I68" s="152" t="s">
        <v>102</v>
      </c>
      <c r="J68" s="153">
        <v>302.96</v>
      </c>
      <c r="K68" s="153">
        <v>233.48</v>
      </c>
    </row>
    <row r="69" spans="1:11" ht="13.5">
      <c r="A69" s="152" t="s">
        <v>599</v>
      </c>
      <c r="B69" s="152" t="s">
        <v>600</v>
      </c>
      <c r="C69" s="152" t="s">
        <v>601</v>
      </c>
      <c r="D69" s="152" t="s">
        <v>481</v>
      </c>
      <c r="E69" s="152" t="s">
        <v>858</v>
      </c>
      <c r="F69" s="152" t="s">
        <v>859</v>
      </c>
      <c r="G69" s="152" t="s">
        <v>101</v>
      </c>
      <c r="H69" s="152" t="s">
        <v>101</v>
      </c>
      <c r="I69" s="152" t="s">
        <v>104</v>
      </c>
      <c r="J69" s="153">
        <v>152.64</v>
      </c>
      <c r="K69" s="153">
        <v>173.65</v>
      </c>
    </row>
    <row r="70" spans="1:11" ht="13.5">
      <c r="A70" s="152" t="s">
        <v>630</v>
      </c>
      <c r="B70" s="152" t="s">
        <v>631</v>
      </c>
      <c r="C70" s="152" t="s">
        <v>632</v>
      </c>
      <c r="D70" s="152" t="s">
        <v>633</v>
      </c>
      <c r="E70" s="152" t="s">
        <v>477</v>
      </c>
      <c r="F70" s="152" t="s">
        <v>478</v>
      </c>
      <c r="G70" s="152" t="s">
        <v>101</v>
      </c>
      <c r="H70" s="152" t="s">
        <v>101</v>
      </c>
      <c r="I70" s="152" t="s">
        <v>104</v>
      </c>
      <c r="J70" s="153">
        <v>144.72</v>
      </c>
      <c r="K70" s="153">
        <v>196.07</v>
      </c>
    </row>
    <row r="71" spans="1:11" ht="13.5">
      <c r="A71" s="152" t="s">
        <v>447</v>
      </c>
      <c r="B71" s="152" t="s">
        <v>1190</v>
      </c>
      <c r="C71" s="152" t="s">
        <v>619</v>
      </c>
      <c r="D71" s="152" t="s">
        <v>620</v>
      </c>
      <c r="E71" s="152" t="s">
        <v>302</v>
      </c>
      <c r="F71" s="152" t="s">
        <v>103</v>
      </c>
      <c r="G71" s="152" t="s">
        <v>104</v>
      </c>
      <c r="H71" s="152" t="s">
        <v>102</v>
      </c>
      <c r="I71" s="152" t="s">
        <v>104</v>
      </c>
      <c r="J71" s="153">
        <v>81.06</v>
      </c>
      <c r="K71" s="153">
        <v>70.61</v>
      </c>
    </row>
    <row r="72" spans="1:11" ht="13.5">
      <c r="A72" s="152" t="s">
        <v>331</v>
      </c>
      <c r="B72" s="152" t="s">
        <v>1191</v>
      </c>
      <c r="C72" s="152" t="s">
        <v>617</v>
      </c>
      <c r="D72" s="152" t="s">
        <v>618</v>
      </c>
      <c r="E72" s="152" t="s">
        <v>541</v>
      </c>
      <c r="F72" s="152" t="s">
        <v>119</v>
      </c>
      <c r="G72" s="152" t="s">
        <v>101</v>
      </c>
      <c r="H72" s="152" t="s">
        <v>102</v>
      </c>
      <c r="I72" s="152" t="s">
        <v>84</v>
      </c>
      <c r="J72" s="153">
        <v>207.69</v>
      </c>
      <c r="K72" s="153">
        <v>227.88</v>
      </c>
    </row>
    <row r="73" spans="1:11" ht="13.5">
      <c r="A73" s="152" t="s">
        <v>302</v>
      </c>
      <c r="B73" s="152" t="s">
        <v>583</v>
      </c>
      <c r="C73" s="152" t="s">
        <v>678</v>
      </c>
      <c r="D73" s="152" t="s">
        <v>584</v>
      </c>
      <c r="E73" s="152" t="s">
        <v>433</v>
      </c>
      <c r="F73" s="152" t="s">
        <v>434</v>
      </c>
      <c r="G73" s="152" t="s">
        <v>101</v>
      </c>
      <c r="H73" s="152" t="s">
        <v>101</v>
      </c>
      <c r="I73" s="152" t="s">
        <v>84</v>
      </c>
      <c r="J73" s="153">
        <v>239.35</v>
      </c>
      <c r="K73" s="153">
        <v>371.4</v>
      </c>
    </row>
    <row r="74" spans="1:11" ht="13.5">
      <c r="A74" s="152" t="s">
        <v>576</v>
      </c>
      <c r="B74" s="152" t="s">
        <v>577</v>
      </c>
      <c r="C74" s="152" t="s">
        <v>578</v>
      </c>
      <c r="D74" s="152" t="s">
        <v>579</v>
      </c>
      <c r="E74" s="152" t="s">
        <v>541</v>
      </c>
      <c r="F74" s="152" t="s">
        <v>119</v>
      </c>
      <c r="G74" s="152" t="s">
        <v>101</v>
      </c>
      <c r="H74" s="152" t="s">
        <v>102</v>
      </c>
      <c r="I74" s="152" t="s">
        <v>84</v>
      </c>
      <c r="J74" s="153">
        <v>245.04</v>
      </c>
      <c r="K74" s="153">
        <v>249.81</v>
      </c>
    </row>
    <row r="75" spans="1:11" ht="13.5">
      <c r="A75" s="152" t="s">
        <v>607</v>
      </c>
      <c r="B75" s="152" t="s">
        <v>608</v>
      </c>
      <c r="C75" s="152" t="s">
        <v>609</v>
      </c>
      <c r="D75" s="152" t="s">
        <v>610</v>
      </c>
      <c r="E75" s="152" t="s">
        <v>566</v>
      </c>
      <c r="F75" s="152" t="s">
        <v>567</v>
      </c>
      <c r="G75" s="152" t="s">
        <v>101</v>
      </c>
      <c r="H75" s="152" t="s">
        <v>102</v>
      </c>
      <c r="I75" s="152" t="s">
        <v>84</v>
      </c>
      <c r="J75" s="153">
        <v>268.96</v>
      </c>
      <c r="K75" s="153">
        <v>286.82</v>
      </c>
    </row>
    <row r="76" spans="1:11" ht="13.5">
      <c r="A76" s="152" t="s">
        <v>440</v>
      </c>
      <c r="B76" s="152" t="s">
        <v>615</v>
      </c>
      <c r="C76" s="152" t="s">
        <v>679</v>
      </c>
      <c r="D76" s="152" t="s">
        <v>616</v>
      </c>
      <c r="E76" s="152" t="s">
        <v>1192</v>
      </c>
      <c r="F76" s="152" t="s">
        <v>1193</v>
      </c>
      <c r="G76" s="152" t="s">
        <v>101</v>
      </c>
      <c r="H76" s="152" t="s">
        <v>102</v>
      </c>
      <c r="I76" s="152" t="s">
        <v>102</v>
      </c>
      <c r="J76" s="153">
        <v>360.88</v>
      </c>
      <c r="K76" s="153">
        <v>363.82</v>
      </c>
    </row>
    <row r="77" spans="1:11" ht="13.5">
      <c r="A77" s="152" t="s">
        <v>580</v>
      </c>
      <c r="B77" s="152" t="s">
        <v>581</v>
      </c>
      <c r="C77" s="152" t="s">
        <v>680</v>
      </c>
      <c r="D77" s="152" t="s">
        <v>582</v>
      </c>
      <c r="E77" s="152" t="s">
        <v>372</v>
      </c>
      <c r="F77" s="152" t="s">
        <v>186</v>
      </c>
      <c r="G77" s="152" t="s">
        <v>101</v>
      </c>
      <c r="H77" s="152" t="s">
        <v>101</v>
      </c>
      <c r="I77" s="152" t="s">
        <v>102</v>
      </c>
      <c r="J77" s="153">
        <v>1059.46</v>
      </c>
      <c r="K77" s="153">
        <v>517.86</v>
      </c>
    </row>
    <row r="78" spans="1:11" ht="13.5">
      <c r="A78" s="152" t="s">
        <v>589</v>
      </c>
      <c r="B78" s="152" t="s">
        <v>590</v>
      </c>
      <c r="C78" s="152" t="s">
        <v>591</v>
      </c>
      <c r="D78" s="152" t="s">
        <v>592</v>
      </c>
      <c r="E78" s="152" t="s">
        <v>1194</v>
      </c>
      <c r="F78" s="152" t="s">
        <v>1195</v>
      </c>
      <c r="G78" s="152" t="s">
        <v>101</v>
      </c>
      <c r="H78" s="152" t="s">
        <v>102</v>
      </c>
      <c r="I78" s="152" t="s">
        <v>84</v>
      </c>
      <c r="J78" s="153">
        <v>323.68</v>
      </c>
      <c r="K78" s="153">
        <v>361.09</v>
      </c>
    </row>
    <row r="79" spans="1:11" ht="13.5">
      <c r="A79" s="152" t="s">
        <v>604</v>
      </c>
      <c r="B79" s="152" t="s">
        <v>605</v>
      </c>
      <c r="C79" s="152" t="s">
        <v>606</v>
      </c>
      <c r="D79" s="152" t="s">
        <v>1017</v>
      </c>
      <c r="E79" s="152" t="s">
        <v>602</v>
      </c>
      <c r="F79" s="152" t="s">
        <v>603</v>
      </c>
      <c r="G79" s="152" t="s">
        <v>101</v>
      </c>
      <c r="H79" s="152" t="s">
        <v>102</v>
      </c>
      <c r="I79" s="152" t="s">
        <v>104</v>
      </c>
      <c r="J79" s="153">
        <v>235.05</v>
      </c>
      <c r="K79" s="153">
        <v>325.53</v>
      </c>
    </row>
    <row r="80" spans="1:11" ht="13.5">
      <c r="A80" s="152" t="s">
        <v>593</v>
      </c>
      <c r="B80" s="152" t="s">
        <v>594</v>
      </c>
      <c r="C80" s="152" t="s">
        <v>595</v>
      </c>
      <c r="D80" s="152" t="s">
        <v>681</v>
      </c>
      <c r="E80" s="152" t="s">
        <v>325</v>
      </c>
      <c r="F80" s="152" t="s">
        <v>159</v>
      </c>
      <c r="G80" s="152" t="s">
        <v>101</v>
      </c>
      <c r="H80" s="152" t="s">
        <v>102</v>
      </c>
      <c r="I80" s="152" t="s">
        <v>102</v>
      </c>
      <c r="J80" s="153">
        <v>226.62</v>
      </c>
      <c r="K80" s="153">
        <v>263.11</v>
      </c>
    </row>
    <row r="81" spans="1:11" ht="13.5">
      <c r="A81" s="152" t="s">
        <v>638</v>
      </c>
      <c r="B81" s="152" t="s">
        <v>639</v>
      </c>
      <c r="C81" s="152" t="s">
        <v>640</v>
      </c>
      <c r="D81" s="152" t="s">
        <v>641</v>
      </c>
      <c r="E81" s="152" t="s">
        <v>373</v>
      </c>
      <c r="F81" s="152" t="s">
        <v>169</v>
      </c>
      <c r="G81" s="152" t="s">
        <v>101</v>
      </c>
      <c r="H81" s="152" t="s">
        <v>102</v>
      </c>
      <c r="I81" s="152" t="s">
        <v>101</v>
      </c>
      <c r="J81" s="153">
        <v>369.3</v>
      </c>
      <c r="K81" s="153">
        <v>309.49</v>
      </c>
    </row>
    <row r="82" spans="1:11" ht="13.5">
      <c r="A82" s="152" t="s">
        <v>421</v>
      </c>
      <c r="B82" s="152" t="s">
        <v>621</v>
      </c>
      <c r="C82" s="152" t="s">
        <v>622</v>
      </c>
      <c r="D82" s="152" t="s">
        <v>623</v>
      </c>
      <c r="E82" s="152" t="s">
        <v>470</v>
      </c>
      <c r="F82" s="152" t="s">
        <v>117</v>
      </c>
      <c r="G82" s="152" t="s">
        <v>101</v>
      </c>
      <c r="H82" s="152" t="s">
        <v>102</v>
      </c>
      <c r="I82" s="152" t="s">
        <v>84</v>
      </c>
      <c r="J82" s="153">
        <v>302.52</v>
      </c>
      <c r="K82" s="153">
        <v>333.63</v>
      </c>
    </row>
    <row r="83" spans="1:11" ht="13.5">
      <c r="A83" s="152" t="s">
        <v>1018</v>
      </c>
      <c r="B83" s="152" t="s">
        <v>1019</v>
      </c>
      <c r="C83" s="152" t="s">
        <v>1020</v>
      </c>
      <c r="D83" s="152" t="s">
        <v>1021</v>
      </c>
      <c r="E83" s="152" t="s">
        <v>886</v>
      </c>
      <c r="F83" s="152" t="s">
        <v>887</v>
      </c>
      <c r="G83" s="152" t="s">
        <v>101</v>
      </c>
      <c r="H83" s="152" t="s">
        <v>102</v>
      </c>
      <c r="I83" s="152" t="s">
        <v>84</v>
      </c>
      <c r="J83" s="153">
        <v>302.77</v>
      </c>
      <c r="K83" s="153">
        <v>355.71</v>
      </c>
    </row>
    <row r="84" spans="1:11" ht="13.5">
      <c r="A84" s="152" t="s">
        <v>515</v>
      </c>
      <c r="B84" s="152" t="s">
        <v>596</v>
      </c>
      <c r="C84" s="152" t="s">
        <v>597</v>
      </c>
      <c r="D84" s="152" t="s">
        <v>598</v>
      </c>
      <c r="E84" s="152" t="s">
        <v>327</v>
      </c>
      <c r="F84" s="152" t="s">
        <v>140</v>
      </c>
      <c r="G84" s="152" t="s">
        <v>84</v>
      </c>
      <c r="H84" s="152" t="s">
        <v>85</v>
      </c>
      <c r="I84" s="152" t="s">
        <v>104</v>
      </c>
      <c r="J84" s="153">
        <v>301.03</v>
      </c>
      <c r="K84" s="153">
        <v>137.34</v>
      </c>
    </row>
    <row r="85" spans="1:11" ht="13.5">
      <c r="A85" s="152" t="s">
        <v>634</v>
      </c>
      <c r="B85" s="152" t="s">
        <v>635</v>
      </c>
      <c r="C85" s="152" t="s">
        <v>636</v>
      </c>
      <c r="D85" s="152" t="s">
        <v>637</v>
      </c>
      <c r="E85" s="152" t="s">
        <v>1022</v>
      </c>
      <c r="F85" s="152" t="s">
        <v>1023</v>
      </c>
      <c r="G85" s="152" t="s">
        <v>101</v>
      </c>
      <c r="H85" s="152" t="s">
        <v>101</v>
      </c>
      <c r="I85" s="152" t="s">
        <v>104</v>
      </c>
      <c r="J85" s="153">
        <v>277</v>
      </c>
      <c r="K85" s="153">
        <v>274.23</v>
      </c>
    </row>
    <row r="86" spans="1:11" ht="13.5">
      <c r="A86" s="152" t="s">
        <v>682</v>
      </c>
      <c r="B86" s="152" t="s">
        <v>683</v>
      </c>
      <c r="C86" s="152" t="s">
        <v>684</v>
      </c>
      <c r="D86" s="152" t="s">
        <v>685</v>
      </c>
      <c r="E86" s="152" t="s">
        <v>312</v>
      </c>
      <c r="F86" s="152" t="s">
        <v>181</v>
      </c>
      <c r="G86" s="152" t="s">
        <v>102</v>
      </c>
      <c r="H86" s="152" t="s">
        <v>122</v>
      </c>
      <c r="I86" s="152" t="s">
        <v>102</v>
      </c>
      <c r="J86" s="153">
        <v>334.42</v>
      </c>
      <c r="K86" s="153">
        <v>394.34</v>
      </c>
    </row>
    <row r="87" spans="1:11" ht="13.5">
      <c r="A87" s="152" t="s">
        <v>686</v>
      </c>
      <c r="B87" s="152" t="s">
        <v>687</v>
      </c>
      <c r="C87" s="152" t="s">
        <v>688</v>
      </c>
      <c r="D87" s="152" t="s">
        <v>689</v>
      </c>
      <c r="E87" s="152" t="s">
        <v>317</v>
      </c>
      <c r="F87" s="152" t="s">
        <v>125</v>
      </c>
      <c r="G87" s="152" t="s">
        <v>102</v>
      </c>
      <c r="H87" s="152" t="s">
        <v>122</v>
      </c>
      <c r="I87" s="152" t="s">
        <v>84</v>
      </c>
      <c r="J87" s="153">
        <v>246.7</v>
      </c>
      <c r="K87" s="153">
        <v>231.41</v>
      </c>
    </row>
    <row r="88" spans="1:11" ht="13.5">
      <c r="A88" s="152" t="s">
        <v>690</v>
      </c>
      <c r="B88" s="152" t="s">
        <v>691</v>
      </c>
      <c r="C88" s="152" t="s">
        <v>692</v>
      </c>
      <c r="D88" s="152" t="s">
        <v>693</v>
      </c>
      <c r="E88" s="152" t="s">
        <v>317</v>
      </c>
      <c r="F88" s="152" t="s">
        <v>125</v>
      </c>
      <c r="G88" s="152" t="s">
        <v>102</v>
      </c>
      <c r="H88" s="152" t="s">
        <v>122</v>
      </c>
      <c r="I88" s="152" t="s">
        <v>84</v>
      </c>
      <c r="J88" s="153">
        <v>302.69</v>
      </c>
      <c r="K88" s="153">
        <v>382.17</v>
      </c>
    </row>
    <row r="89" spans="1:11" ht="13.5">
      <c r="A89" s="152" t="s">
        <v>694</v>
      </c>
      <c r="B89" s="152" t="s">
        <v>695</v>
      </c>
      <c r="C89" s="152" t="s">
        <v>696</v>
      </c>
      <c r="D89" s="152" t="s">
        <v>697</v>
      </c>
      <c r="E89" s="152" t="s">
        <v>291</v>
      </c>
      <c r="F89" s="152" t="s">
        <v>127</v>
      </c>
      <c r="G89" s="152" t="s">
        <v>102</v>
      </c>
      <c r="H89" s="152" t="s">
        <v>122</v>
      </c>
      <c r="I89" s="152" t="s">
        <v>102</v>
      </c>
      <c r="J89" s="153">
        <v>527.45</v>
      </c>
      <c r="K89" s="153">
        <v>442.14</v>
      </c>
    </row>
    <row r="90" spans="1:11" ht="13.5">
      <c r="A90" s="152" t="s">
        <v>698</v>
      </c>
      <c r="B90" s="152" t="s">
        <v>699</v>
      </c>
      <c r="C90" s="152" t="s">
        <v>679</v>
      </c>
      <c r="D90" s="152" t="s">
        <v>700</v>
      </c>
      <c r="E90" s="152" t="s">
        <v>291</v>
      </c>
      <c r="F90" s="152" t="s">
        <v>127</v>
      </c>
      <c r="G90" s="152" t="s">
        <v>102</v>
      </c>
      <c r="H90" s="152" t="s">
        <v>122</v>
      </c>
      <c r="I90" s="152" t="s">
        <v>102</v>
      </c>
      <c r="J90" s="153">
        <v>618.28</v>
      </c>
      <c r="K90" s="153">
        <v>894.14</v>
      </c>
    </row>
    <row r="91" spans="1:11" ht="13.5">
      <c r="A91" s="152" t="s">
        <v>307</v>
      </c>
      <c r="B91" s="152" t="s">
        <v>701</v>
      </c>
      <c r="C91" s="152" t="s">
        <v>702</v>
      </c>
      <c r="D91" s="152" t="s">
        <v>703</v>
      </c>
      <c r="E91" s="152" t="s">
        <v>1196</v>
      </c>
      <c r="F91" s="152" t="s">
        <v>1197</v>
      </c>
      <c r="G91" s="152" t="s">
        <v>102</v>
      </c>
      <c r="H91" s="152" t="s">
        <v>122</v>
      </c>
      <c r="I91" s="152" t="s">
        <v>102</v>
      </c>
      <c r="J91" s="153">
        <v>333.27</v>
      </c>
      <c r="K91" s="153">
        <v>291.03</v>
      </c>
    </row>
    <row r="92" spans="1:11" ht="13.5">
      <c r="A92" s="152" t="s">
        <v>704</v>
      </c>
      <c r="B92" s="152" t="s">
        <v>705</v>
      </c>
      <c r="C92" s="152" t="s">
        <v>706</v>
      </c>
      <c r="D92" s="152" t="s">
        <v>707</v>
      </c>
      <c r="E92" s="152" t="s">
        <v>385</v>
      </c>
      <c r="F92" s="152" t="s">
        <v>190</v>
      </c>
      <c r="G92" s="152" t="s">
        <v>102</v>
      </c>
      <c r="H92" s="152" t="s">
        <v>122</v>
      </c>
      <c r="I92" s="152" t="s">
        <v>104</v>
      </c>
      <c r="J92" s="153">
        <v>268.75</v>
      </c>
      <c r="K92" s="153">
        <v>319.33</v>
      </c>
    </row>
    <row r="93" spans="1:11" ht="13.5">
      <c r="A93" s="152" t="s">
        <v>708</v>
      </c>
      <c r="B93" s="152" t="s">
        <v>709</v>
      </c>
      <c r="C93" s="152" t="s">
        <v>710</v>
      </c>
      <c r="D93" s="152" t="s">
        <v>711</v>
      </c>
      <c r="E93" s="152" t="s">
        <v>327</v>
      </c>
      <c r="F93" s="152" t="s">
        <v>140</v>
      </c>
      <c r="G93" s="152" t="s">
        <v>84</v>
      </c>
      <c r="H93" s="152" t="s">
        <v>85</v>
      </c>
      <c r="I93" s="152" t="s">
        <v>104</v>
      </c>
      <c r="J93" s="153"/>
      <c r="K93" s="153"/>
    </row>
    <row r="94" spans="1:11" ht="13.5">
      <c r="A94" s="152" t="s">
        <v>712</v>
      </c>
      <c r="B94" s="152" t="s">
        <v>713</v>
      </c>
      <c r="C94" s="152" t="s">
        <v>714</v>
      </c>
      <c r="D94" s="152" t="s">
        <v>799</v>
      </c>
      <c r="E94" s="152" t="s">
        <v>800</v>
      </c>
      <c r="F94" s="152" t="s">
        <v>801</v>
      </c>
      <c r="G94" s="152" t="s">
        <v>101</v>
      </c>
      <c r="H94" s="152" t="s">
        <v>104</v>
      </c>
      <c r="I94" s="152" t="s">
        <v>84</v>
      </c>
      <c r="J94" s="153">
        <v>391.82</v>
      </c>
      <c r="K94" s="153">
        <v>360</v>
      </c>
    </row>
    <row r="95" spans="1:11" ht="13.5">
      <c r="A95" s="152" t="s">
        <v>715</v>
      </c>
      <c r="B95" s="152" t="s">
        <v>716</v>
      </c>
      <c r="C95" s="152" t="s">
        <v>717</v>
      </c>
      <c r="D95" s="152" t="s">
        <v>718</v>
      </c>
      <c r="E95" s="152" t="s">
        <v>488</v>
      </c>
      <c r="F95" s="152" t="s">
        <v>134</v>
      </c>
      <c r="G95" s="152" t="s">
        <v>102</v>
      </c>
      <c r="H95" s="152" t="s">
        <v>122</v>
      </c>
      <c r="I95" s="152" t="s">
        <v>84</v>
      </c>
      <c r="J95" s="153">
        <v>277.29</v>
      </c>
      <c r="K95" s="153">
        <v>297.07</v>
      </c>
    </row>
    <row r="96" spans="1:11" ht="13.5">
      <c r="A96" s="152" t="s">
        <v>719</v>
      </c>
      <c r="B96" s="152" t="s">
        <v>720</v>
      </c>
      <c r="C96" s="152" t="s">
        <v>721</v>
      </c>
      <c r="D96" s="152" t="s">
        <v>722</v>
      </c>
      <c r="E96" s="152" t="s">
        <v>348</v>
      </c>
      <c r="F96" s="152" t="s">
        <v>133</v>
      </c>
      <c r="G96" s="152" t="s">
        <v>102</v>
      </c>
      <c r="H96" s="152" t="s">
        <v>122</v>
      </c>
      <c r="I96" s="152" t="s">
        <v>102</v>
      </c>
      <c r="J96" s="153">
        <v>373.74</v>
      </c>
      <c r="K96" s="153">
        <v>383.09</v>
      </c>
    </row>
    <row r="97" spans="1:11" ht="13.5">
      <c r="A97" s="152" t="s">
        <v>339</v>
      </c>
      <c r="B97" s="152" t="s">
        <v>723</v>
      </c>
      <c r="C97" s="152" t="s">
        <v>802</v>
      </c>
      <c r="D97" s="152" t="s">
        <v>724</v>
      </c>
      <c r="E97" s="152" t="s">
        <v>359</v>
      </c>
      <c r="F97" s="152" t="s">
        <v>798</v>
      </c>
      <c r="G97" s="152" t="s">
        <v>102</v>
      </c>
      <c r="H97" s="152" t="s">
        <v>122</v>
      </c>
      <c r="I97" s="152" t="s">
        <v>101</v>
      </c>
      <c r="J97" s="153">
        <v>402.7</v>
      </c>
      <c r="K97" s="153">
        <v>478.7</v>
      </c>
    </row>
    <row r="98" spans="1:11" ht="13.5">
      <c r="A98" s="152" t="s">
        <v>725</v>
      </c>
      <c r="B98" s="152" t="s">
        <v>726</v>
      </c>
      <c r="C98" s="152" t="s">
        <v>803</v>
      </c>
      <c r="D98" s="152" t="s">
        <v>727</v>
      </c>
      <c r="E98" s="152" t="s">
        <v>352</v>
      </c>
      <c r="F98" s="152" t="s">
        <v>137</v>
      </c>
      <c r="G98" s="152" t="s">
        <v>102</v>
      </c>
      <c r="H98" s="152" t="s">
        <v>122</v>
      </c>
      <c r="I98" s="152" t="s">
        <v>84</v>
      </c>
      <c r="J98" s="153">
        <v>367.53</v>
      </c>
      <c r="K98" s="153">
        <v>329.44</v>
      </c>
    </row>
    <row r="99" spans="1:11" ht="13.5">
      <c r="A99" s="152" t="s">
        <v>728</v>
      </c>
      <c r="B99" s="152" t="s">
        <v>729</v>
      </c>
      <c r="C99" s="152" t="s">
        <v>730</v>
      </c>
      <c r="D99" s="152" t="s">
        <v>731</v>
      </c>
      <c r="E99" s="152" t="s">
        <v>306</v>
      </c>
      <c r="F99" s="152" t="s">
        <v>182</v>
      </c>
      <c r="G99" s="152" t="s">
        <v>102</v>
      </c>
      <c r="H99" s="152" t="s">
        <v>122</v>
      </c>
      <c r="I99" s="152" t="s">
        <v>104</v>
      </c>
      <c r="J99" s="153">
        <v>329.76</v>
      </c>
      <c r="K99" s="153">
        <v>319.26</v>
      </c>
    </row>
    <row r="100" spans="1:11" ht="13.5">
      <c r="A100" s="152" t="s">
        <v>732</v>
      </c>
      <c r="B100" s="152" t="s">
        <v>733</v>
      </c>
      <c r="C100" s="152" t="s">
        <v>734</v>
      </c>
      <c r="D100" s="152" t="s">
        <v>735</v>
      </c>
      <c r="E100" s="152" t="s">
        <v>306</v>
      </c>
      <c r="F100" s="152" t="s">
        <v>182</v>
      </c>
      <c r="G100" s="152" t="s">
        <v>102</v>
      </c>
      <c r="H100" s="152" t="s">
        <v>122</v>
      </c>
      <c r="I100" s="152" t="s">
        <v>104</v>
      </c>
      <c r="J100" s="153">
        <v>446.99</v>
      </c>
      <c r="K100" s="153">
        <v>365.46</v>
      </c>
    </row>
    <row r="101" spans="1:11" ht="13.5">
      <c r="A101" s="152" t="s">
        <v>736</v>
      </c>
      <c r="B101" s="152" t="s">
        <v>737</v>
      </c>
      <c r="C101" s="152" t="s">
        <v>738</v>
      </c>
      <c r="D101" s="152" t="s">
        <v>739</v>
      </c>
      <c r="E101" s="152" t="s">
        <v>321</v>
      </c>
      <c r="F101" s="152" t="s">
        <v>797</v>
      </c>
      <c r="G101" s="152" t="s">
        <v>102</v>
      </c>
      <c r="H101" s="152" t="s">
        <v>122</v>
      </c>
      <c r="I101" s="152" t="s">
        <v>101</v>
      </c>
      <c r="J101" s="153">
        <v>272.8</v>
      </c>
      <c r="K101" s="153">
        <v>293.29</v>
      </c>
    </row>
    <row r="102" spans="1:11" ht="13.5">
      <c r="A102" s="152" t="s">
        <v>740</v>
      </c>
      <c r="B102" s="152" t="s">
        <v>741</v>
      </c>
      <c r="C102" s="152" t="s">
        <v>742</v>
      </c>
      <c r="D102" s="152" t="s">
        <v>743</v>
      </c>
      <c r="E102" s="152" t="s">
        <v>321</v>
      </c>
      <c r="F102" s="152" t="s">
        <v>797</v>
      </c>
      <c r="G102" s="152" t="s">
        <v>102</v>
      </c>
      <c r="H102" s="152" t="s">
        <v>122</v>
      </c>
      <c r="I102" s="152" t="s">
        <v>101</v>
      </c>
      <c r="J102" s="153">
        <v>296.7</v>
      </c>
      <c r="K102" s="153">
        <v>370.18</v>
      </c>
    </row>
    <row r="103" spans="1:11" ht="13.5">
      <c r="A103" s="152" t="s">
        <v>804</v>
      </c>
      <c r="B103" s="152" t="s">
        <v>805</v>
      </c>
      <c r="C103" s="152" t="s">
        <v>806</v>
      </c>
      <c r="D103" s="152" t="s">
        <v>807</v>
      </c>
      <c r="E103" s="152" t="s">
        <v>402</v>
      </c>
      <c r="F103" s="152" t="s">
        <v>124</v>
      </c>
      <c r="G103" s="152" t="s">
        <v>102</v>
      </c>
      <c r="H103" s="152" t="s">
        <v>100</v>
      </c>
      <c r="I103" s="152" t="s">
        <v>84</v>
      </c>
      <c r="J103" s="153">
        <v>690.68</v>
      </c>
      <c r="K103" s="153">
        <v>642.25</v>
      </c>
    </row>
    <row r="104" spans="1:11" ht="13.5">
      <c r="A104" s="152" t="s">
        <v>532</v>
      </c>
      <c r="B104" s="152" t="s">
        <v>808</v>
      </c>
      <c r="C104" s="152" t="s">
        <v>809</v>
      </c>
      <c r="D104" s="152" t="s">
        <v>810</v>
      </c>
      <c r="E104" s="152" t="s">
        <v>402</v>
      </c>
      <c r="F104" s="152" t="s">
        <v>124</v>
      </c>
      <c r="G104" s="152" t="s">
        <v>102</v>
      </c>
      <c r="H104" s="152" t="s">
        <v>122</v>
      </c>
      <c r="I104" s="152" t="s">
        <v>84</v>
      </c>
      <c r="J104" s="153"/>
      <c r="K104" s="153">
        <v>582.97</v>
      </c>
    </row>
    <row r="105" spans="1:11" ht="13.5">
      <c r="A105" s="152" t="s">
        <v>811</v>
      </c>
      <c r="B105" s="152" t="s">
        <v>812</v>
      </c>
      <c r="C105" s="152" t="s">
        <v>813</v>
      </c>
      <c r="D105" s="152" t="s">
        <v>814</v>
      </c>
      <c r="E105" s="152" t="s">
        <v>307</v>
      </c>
      <c r="F105" s="152" t="s">
        <v>105</v>
      </c>
      <c r="G105" s="152" t="s">
        <v>104</v>
      </c>
      <c r="H105" s="152" t="s">
        <v>104</v>
      </c>
      <c r="I105" s="152" t="s">
        <v>104</v>
      </c>
      <c r="J105" s="153">
        <v>65</v>
      </c>
      <c r="K105" s="153">
        <v>26.11</v>
      </c>
    </row>
    <row r="106" spans="1:11" ht="13.5">
      <c r="A106" s="152" t="s">
        <v>815</v>
      </c>
      <c r="B106" s="152" t="s">
        <v>816</v>
      </c>
      <c r="C106" s="152" t="s">
        <v>817</v>
      </c>
      <c r="D106" s="152" t="s">
        <v>818</v>
      </c>
      <c r="E106" s="152" t="s">
        <v>307</v>
      </c>
      <c r="F106" s="152" t="s">
        <v>105</v>
      </c>
      <c r="G106" s="152" t="s">
        <v>104</v>
      </c>
      <c r="H106" s="152" t="s">
        <v>104</v>
      </c>
      <c r="I106" s="152" t="s">
        <v>104</v>
      </c>
      <c r="J106" s="153">
        <v>23.9</v>
      </c>
      <c r="K106" s="153">
        <v>34.66</v>
      </c>
    </row>
    <row r="107" spans="1:11" ht="13.5">
      <c r="A107" s="152" t="s">
        <v>819</v>
      </c>
      <c r="B107" s="152" t="s">
        <v>820</v>
      </c>
      <c r="C107" s="152" t="s">
        <v>821</v>
      </c>
      <c r="D107" s="152" t="s">
        <v>822</v>
      </c>
      <c r="E107" s="152" t="s">
        <v>359</v>
      </c>
      <c r="F107" s="152" t="s">
        <v>798</v>
      </c>
      <c r="G107" s="152" t="s">
        <v>102</v>
      </c>
      <c r="H107" s="152" t="s">
        <v>100</v>
      </c>
      <c r="I107" s="152" t="s">
        <v>101</v>
      </c>
      <c r="J107" s="153">
        <v>484.49</v>
      </c>
      <c r="K107" s="153">
        <v>663.97</v>
      </c>
    </row>
    <row r="108" spans="1:11" ht="13.5">
      <c r="A108" s="152" t="s">
        <v>823</v>
      </c>
      <c r="B108" s="152" t="s">
        <v>824</v>
      </c>
      <c r="C108" s="152" t="s">
        <v>825</v>
      </c>
      <c r="D108" s="152" t="s">
        <v>826</v>
      </c>
      <c r="E108" s="152" t="s">
        <v>359</v>
      </c>
      <c r="F108" s="152" t="s">
        <v>798</v>
      </c>
      <c r="G108" s="152" t="s">
        <v>102</v>
      </c>
      <c r="H108" s="152" t="s">
        <v>100</v>
      </c>
      <c r="I108" s="152" t="s">
        <v>101</v>
      </c>
      <c r="J108" s="153">
        <v>287.24</v>
      </c>
      <c r="K108" s="153">
        <v>359.38</v>
      </c>
    </row>
    <row r="109" spans="1:11" ht="13.5">
      <c r="A109" s="152" t="s">
        <v>827</v>
      </c>
      <c r="B109" s="152" t="s">
        <v>828</v>
      </c>
      <c r="C109" s="152" t="s">
        <v>829</v>
      </c>
      <c r="D109" s="152" t="s">
        <v>830</v>
      </c>
      <c r="E109" s="152" t="s">
        <v>302</v>
      </c>
      <c r="F109" s="152" t="s">
        <v>103</v>
      </c>
      <c r="G109" s="152" t="s">
        <v>104</v>
      </c>
      <c r="H109" s="152" t="s">
        <v>104</v>
      </c>
      <c r="I109" s="152" t="s">
        <v>104</v>
      </c>
      <c r="J109" s="153">
        <v>18.42</v>
      </c>
      <c r="K109" s="153">
        <v>34.66</v>
      </c>
    </row>
    <row r="110" spans="1:11" ht="13.5">
      <c r="A110" s="152" t="s">
        <v>831</v>
      </c>
      <c r="B110" s="152" t="s">
        <v>832</v>
      </c>
      <c r="C110" s="152" t="s">
        <v>833</v>
      </c>
      <c r="D110" s="152" t="s">
        <v>834</v>
      </c>
      <c r="E110" s="152" t="s">
        <v>302</v>
      </c>
      <c r="F110" s="152" t="s">
        <v>103</v>
      </c>
      <c r="G110" s="152" t="s">
        <v>104</v>
      </c>
      <c r="H110" s="152" t="s">
        <v>104</v>
      </c>
      <c r="I110" s="152" t="s">
        <v>104</v>
      </c>
      <c r="J110" s="153">
        <v>67.62</v>
      </c>
      <c r="K110" s="153">
        <v>59.23</v>
      </c>
    </row>
    <row r="111" spans="1:11" ht="13.5">
      <c r="A111" s="152" t="s">
        <v>835</v>
      </c>
      <c r="B111" s="152" t="s">
        <v>836</v>
      </c>
      <c r="C111" s="152" t="s">
        <v>837</v>
      </c>
      <c r="D111" s="152" t="s">
        <v>838</v>
      </c>
      <c r="E111" s="152" t="s">
        <v>302</v>
      </c>
      <c r="F111" s="152" t="s">
        <v>103</v>
      </c>
      <c r="G111" s="152" t="s">
        <v>104</v>
      </c>
      <c r="H111" s="152" t="s">
        <v>104</v>
      </c>
      <c r="I111" s="152" t="s">
        <v>104</v>
      </c>
      <c r="J111" s="153">
        <v>31.97</v>
      </c>
      <c r="K111" s="153">
        <v>29.42</v>
      </c>
    </row>
    <row r="112" spans="1:11" ht="13.5">
      <c r="A112" s="152" t="s">
        <v>839</v>
      </c>
      <c r="B112" s="152" t="s">
        <v>840</v>
      </c>
      <c r="C112" s="152" t="s">
        <v>841</v>
      </c>
      <c r="D112" s="152" t="s">
        <v>842</v>
      </c>
      <c r="E112" s="152" t="s">
        <v>401</v>
      </c>
      <c r="F112" s="152" t="s">
        <v>128</v>
      </c>
      <c r="G112" s="152" t="s">
        <v>102</v>
      </c>
      <c r="H112" s="152" t="s">
        <v>100</v>
      </c>
      <c r="I112" s="152" t="s">
        <v>84</v>
      </c>
      <c r="J112" s="153">
        <v>389</v>
      </c>
      <c r="K112" s="153">
        <v>425.03</v>
      </c>
    </row>
    <row r="113" spans="1:11" ht="13.5">
      <c r="A113" s="152" t="s">
        <v>843</v>
      </c>
      <c r="B113" s="152" t="s">
        <v>844</v>
      </c>
      <c r="C113" s="152" t="s">
        <v>845</v>
      </c>
      <c r="D113" s="152" t="s">
        <v>846</v>
      </c>
      <c r="E113" s="152" t="s">
        <v>401</v>
      </c>
      <c r="F113" s="152" t="s">
        <v>128</v>
      </c>
      <c r="G113" s="152" t="s">
        <v>102</v>
      </c>
      <c r="H113" s="152" t="s">
        <v>100</v>
      </c>
      <c r="I113" s="152" t="s">
        <v>84</v>
      </c>
      <c r="J113" s="153">
        <v>588.79</v>
      </c>
      <c r="K113" s="153">
        <v>676.72</v>
      </c>
    </row>
    <row r="114" spans="1:11" ht="13.5">
      <c r="A114" s="152" t="s">
        <v>847</v>
      </c>
      <c r="B114" s="152" t="s">
        <v>848</v>
      </c>
      <c r="C114" s="152" t="s">
        <v>849</v>
      </c>
      <c r="D114" s="152" t="s">
        <v>850</v>
      </c>
      <c r="E114" s="152" t="s">
        <v>401</v>
      </c>
      <c r="F114" s="152" t="s">
        <v>128</v>
      </c>
      <c r="G114" s="152" t="s">
        <v>102</v>
      </c>
      <c r="H114" s="152" t="s">
        <v>122</v>
      </c>
      <c r="I114" s="152" t="s">
        <v>84</v>
      </c>
      <c r="J114" s="153">
        <v>328.41</v>
      </c>
      <c r="K114" s="153">
        <v>389.58</v>
      </c>
    </row>
    <row r="115" spans="1:11" ht="13.5">
      <c r="A115" s="152" t="s">
        <v>851</v>
      </c>
      <c r="B115" s="152" t="s">
        <v>1024</v>
      </c>
      <c r="C115" s="152" t="s">
        <v>852</v>
      </c>
      <c r="D115" s="152" t="s">
        <v>853</v>
      </c>
      <c r="E115" s="152" t="s">
        <v>488</v>
      </c>
      <c r="F115" s="152" t="s">
        <v>134</v>
      </c>
      <c r="G115" s="152" t="s">
        <v>102</v>
      </c>
      <c r="H115" s="152" t="s">
        <v>100</v>
      </c>
      <c r="I115" s="152" t="s">
        <v>84</v>
      </c>
      <c r="J115" s="153">
        <v>350.29</v>
      </c>
      <c r="K115" s="153">
        <v>417.32</v>
      </c>
    </row>
    <row r="116" spans="1:11" ht="13.5">
      <c r="A116" s="152" t="s">
        <v>854</v>
      </c>
      <c r="B116" s="152" t="s">
        <v>855</v>
      </c>
      <c r="C116" s="152" t="s">
        <v>856</v>
      </c>
      <c r="D116" s="152" t="s">
        <v>857</v>
      </c>
      <c r="E116" s="152" t="s">
        <v>491</v>
      </c>
      <c r="F116" s="152" t="s">
        <v>132</v>
      </c>
      <c r="G116" s="152" t="s">
        <v>102</v>
      </c>
      <c r="H116" s="152" t="s">
        <v>122</v>
      </c>
      <c r="I116" s="152" t="s">
        <v>104</v>
      </c>
      <c r="J116" s="153">
        <v>569.91</v>
      </c>
      <c r="K116" s="153">
        <v>487.05</v>
      </c>
    </row>
    <row r="117" spans="1:11" ht="13.5">
      <c r="A117" s="152" t="s">
        <v>860</v>
      </c>
      <c r="B117" s="152" t="s">
        <v>861</v>
      </c>
      <c r="C117" s="152" t="s">
        <v>862</v>
      </c>
      <c r="D117" s="152" t="s">
        <v>863</v>
      </c>
      <c r="E117" s="152" t="s">
        <v>317</v>
      </c>
      <c r="F117" s="152" t="s">
        <v>125</v>
      </c>
      <c r="G117" s="152" t="s">
        <v>102</v>
      </c>
      <c r="H117" s="152" t="s">
        <v>100</v>
      </c>
      <c r="I117" s="152" t="s">
        <v>84</v>
      </c>
      <c r="J117" s="153">
        <v>376.01</v>
      </c>
      <c r="K117" s="153">
        <v>457.21</v>
      </c>
    </row>
    <row r="118" spans="1:11" ht="13.5">
      <c r="A118" s="152" t="s">
        <v>864</v>
      </c>
      <c r="B118" s="152" t="s">
        <v>865</v>
      </c>
      <c r="C118" s="152" t="s">
        <v>866</v>
      </c>
      <c r="D118" s="152" t="s">
        <v>867</v>
      </c>
      <c r="E118" s="152" t="s">
        <v>305</v>
      </c>
      <c r="F118" s="152" t="s">
        <v>87</v>
      </c>
      <c r="G118" s="152" t="s">
        <v>84</v>
      </c>
      <c r="H118" s="152" t="s">
        <v>85</v>
      </c>
      <c r="I118" s="152" t="s">
        <v>104</v>
      </c>
      <c r="J118" s="153"/>
      <c r="K118" s="153">
        <v>150.49</v>
      </c>
    </row>
    <row r="119" spans="1:11" ht="13.5">
      <c r="A119" s="152" t="s">
        <v>868</v>
      </c>
      <c r="B119" s="152" t="s">
        <v>869</v>
      </c>
      <c r="C119" s="152" t="s">
        <v>870</v>
      </c>
      <c r="D119" s="152" t="s">
        <v>871</v>
      </c>
      <c r="E119" s="152" t="s">
        <v>291</v>
      </c>
      <c r="F119" s="152" t="s">
        <v>127</v>
      </c>
      <c r="G119" s="152" t="s">
        <v>102</v>
      </c>
      <c r="H119" s="152" t="s">
        <v>122</v>
      </c>
      <c r="I119" s="152" t="s">
        <v>102</v>
      </c>
      <c r="J119" s="153">
        <v>472.06</v>
      </c>
      <c r="K119" s="153">
        <v>625.92</v>
      </c>
    </row>
    <row r="120" spans="1:11" ht="13.5">
      <c r="A120" s="152" t="s">
        <v>872</v>
      </c>
      <c r="B120" s="152" t="s">
        <v>873</v>
      </c>
      <c r="C120" s="152" t="s">
        <v>874</v>
      </c>
      <c r="D120" s="152" t="s">
        <v>807</v>
      </c>
      <c r="E120" s="152" t="s">
        <v>291</v>
      </c>
      <c r="F120" s="152" t="s">
        <v>127</v>
      </c>
      <c r="G120" s="152" t="s">
        <v>102</v>
      </c>
      <c r="H120" s="152" t="s">
        <v>122</v>
      </c>
      <c r="I120" s="152" t="s">
        <v>102</v>
      </c>
      <c r="J120" s="153"/>
      <c r="K120" s="153"/>
    </row>
    <row r="121" spans="1:11" ht="13.5">
      <c r="A121" s="152" t="s">
        <v>878</v>
      </c>
      <c r="B121" s="152" t="s">
        <v>879</v>
      </c>
      <c r="C121" s="152" t="s">
        <v>880</v>
      </c>
      <c r="D121" s="152" t="s">
        <v>881</v>
      </c>
      <c r="E121" s="152" t="s">
        <v>306</v>
      </c>
      <c r="F121" s="152" t="s">
        <v>182</v>
      </c>
      <c r="G121" s="152" t="s">
        <v>102</v>
      </c>
      <c r="H121" s="152" t="s">
        <v>100</v>
      </c>
      <c r="I121" s="152" t="s">
        <v>104</v>
      </c>
      <c r="J121" s="153">
        <v>444.85</v>
      </c>
      <c r="K121" s="153">
        <v>605.74</v>
      </c>
    </row>
    <row r="122" spans="1:11" ht="13.5">
      <c r="A122" s="152" t="s">
        <v>882</v>
      </c>
      <c r="B122" s="152" t="s">
        <v>883</v>
      </c>
      <c r="C122" s="152" t="s">
        <v>884</v>
      </c>
      <c r="D122" s="152" t="s">
        <v>885</v>
      </c>
      <c r="E122" s="152" t="s">
        <v>372</v>
      </c>
      <c r="F122" s="152" t="s">
        <v>186</v>
      </c>
      <c r="G122" s="152" t="s">
        <v>101</v>
      </c>
      <c r="H122" s="152" t="s">
        <v>102</v>
      </c>
      <c r="I122" s="152" t="s">
        <v>102</v>
      </c>
      <c r="J122" s="153">
        <v>516.33</v>
      </c>
      <c r="K122" s="153">
        <v>502.82</v>
      </c>
    </row>
    <row r="123" spans="1:11" ht="13.5">
      <c r="A123" s="152" t="s">
        <v>1025</v>
      </c>
      <c r="B123" s="152" t="s">
        <v>1026</v>
      </c>
      <c r="C123" s="152" t="s">
        <v>1027</v>
      </c>
      <c r="D123" s="152" t="s">
        <v>1028</v>
      </c>
      <c r="E123" s="152" t="s">
        <v>312</v>
      </c>
      <c r="F123" s="152" t="s">
        <v>181</v>
      </c>
      <c r="G123" s="152" t="s">
        <v>102</v>
      </c>
      <c r="H123" s="152" t="s">
        <v>100</v>
      </c>
      <c r="I123" s="152" t="s">
        <v>102</v>
      </c>
      <c r="J123" s="153">
        <v>299.59</v>
      </c>
      <c r="K123" s="153">
        <v>399.02</v>
      </c>
    </row>
    <row r="124" spans="1:11" ht="13.5">
      <c r="A124" s="152" t="s">
        <v>1029</v>
      </c>
      <c r="B124" s="152" t="s">
        <v>1030</v>
      </c>
      <c r="C124" s="152" t="s">
        <v>1031</v>
      </c>
      <c r="D124" s="152" t="s">
        <v>563</v>
      </c>
      <c r="E124" s="152" t="s">
        <v>642</v>
      </c>
      <c r="F124" s="152" t="s">
        <v>643</v>
      </c>
      <c r="G124" s="152" t="s">
        <v>101</v>
      </c>
      <c r="H124" s="152" t="s">
        <v>101</v>
      </c>
      <c r="I124" s="152" t="s">
        <v>104</v>
      </c>
      <c r="J124" s="153">
        <v>403.31</v>
      </c>
      <c r="K124" s="153"/>
    </row>
    <row r="125" spans="1:11" ht="13.5">
      <c r="A125" s="152" t="s">
        <v>1032</v>
      </c>
      <c r="B125" s="152" t="s">
        <v>1033</v>
      </c>
      <c r="C125" s="152" t="s">
        <v>1034</v>
      </c>
      <c r="D125" s="152" t="s">
        <v>1035</v>
      </c>
      <c r="E125" s="152" t="s">
        <v>1198</v>
      </c>
      <c r="F125" s="152" t="s">
        <v>1199</v>
      </c>
      <c r="G125" s="152" t="s">
        <v>101</v>
      </c>
      <c r="H125" s="152" t="s">
        <v>102</v>
      </c>
      <c r="I125" s="152" t="s">
        <v>104</v>
      </c>
      <c r="J125" s="153">
        <v>363.28</v>
      </c>
      <c r="K125" s="153">
        <v>522.31</v>
      </c>
    </row>
    <row r="126" spans="1:11" ht="13.5">
      <c r="A126" s="152" t="s">
        <v>1036</v>
      </c>
      <c r="B126" s="152" t="s">
        <v>1037</v>
      </c>
      <c r="C126" s="152" t="s">
        <v>1038</v>
      </c>
      <c r="D126" s="152" t="s">
        <v>1200</v>
      </c>
      <c r="E126" s="152" t="s">
        <v>315</v>
      </c>
      <c r="F126" s="152" t="s">
        <v>167</v>
      </c>
      <c r="G126" s="152" t="s">
        <v>102</v>
      </c>
      <c r="H126" s="152" t="s">
        <v>84</v>
      </c>
      <c r="I126" s="152" t="s">
        <v>102</v>
      </c>
      <c r="J126" s="153"/>
      <c r="K126" s="153"/>
    </row>
    <row r="127" spans="1:11" ht="13.5">
      <c r="A127" s="152" t="s">
        <v>1039</v>
      </c>
      <c r="B127" s="152" t="s">
        <v>1040</v>
      </c>
      <c r="C127" s="152" t="s">
        <v>1041</v>
      </c>
      <c r="D127" s="152" t="s">
        <v>1042</v>
      </c>
      <c r="E127" s="152" t="s">
        <v>385</v>
      </c>
      <c r="F127" s="152" t="s">
        <v>190</v>
      </c>
      <c r="G127" s="152" t="s">
        <v>102</v>
      </c>
      <c r="H127" s="152" t="s">
        <v>122</v>
      </c>
      <c r="I127" s="152" t="s">
        <v>104</v>
      </c>
      <c r="J127" s="153">
        <v>1014.56</v>
      </c>
      <c r="K127" s="153">
        <v>518.21</v>
      </c>
    </row>
    <row r="128" spans="1:11" ht="13.5">
      <c r="A128" s="152" t="s">
        <v>1043</v>
      </c>
      <c r="B128" s="152" t="s">
        <v>1044</v>
      </c>
      <c r="C128" s="152" t="s">
        <v>1045</v>
      </c>
      <c r="D128" s="152" t="s">
        <v>1046</v>
      </c>
      <c r="E128" s="152" t="s">
        <v>385</v>
      </c>
      <c r="F128" s="152" t="s">
        <v>190</v>
      </c>
      <c r="G128" s="152" t="s">
        <v>102</v>
      </c>
      <c r="H128" s="152" t="s">
        <v>100</v>
      </c>
      <c r="I128" s="152" t="s">
        <v>104</v>
      </c>
      <c r="J128" s="153">
        <v>603.7</v>
      </c>
      <c r="K128" s="153">
        <v>762.17</v>
      </c>
    </row>
    <row r="129" spans="1:11" ht="13.5">
      <c r="A129" s="152" t="s">
        <v>1047</v>
      </c>
      <c r="B129" s="152" t="s">
        <v>1048</v>
      </c>
      <c r="C129" s="152" t="s">
        <v>1049</v>
      </c>
      <c r="D129" s="152" t="s">
        <v>1050</v>
      </c>
      <c r="E129" s="152" t="s">
        <v>291</v>
      </c>
      <c r="F129" s="152" t="s">
        <v>127</v>
      </c>
      <c r="G129" s="152" t="s">
        <v>102</v>
      </c>
      <c r="H129" s="152" t="s">
        <v>84</v>
      </c>
      <c r="I129" s="152" t="s">
        <v>102</v>
      </c>
      <c r="J129" s="153">
        <v>522.85</v>
      </c>
      <c r="K129" s="153">
        <v>683.51</v>
      </c>
    </row>
    <row r="130" spans="1:11" ht="13.5">
      <c r="A130" s="152" t="s">
        <v>1051</v>
      </c>
      <c r="B130" s="152" t="s">
        <v>1052</v>
      </c>
      <c r="C130" s="152" t="s">
        <v>1053</v>
      </c>
      <c r="D130" s="152" t="s">
        <v>1054</v>
      </c>
      <c r="E130" s="152" t="s">
        <v>291</v>
      </c>
      <c r="F130" s="152" t="s">
        <v>127</v>
      </c>
      <c r="G130" s="152" t="s">
        <v>102</v>
      </c>
      <c r="H130" s="152" t="s">
        <v>84</v>
      </c>
      <c r="I130" s="152" t="s">
        <v>102</v>
      </c>
      <c r="J130" s="153"/>
      <c r="K130" s="153">
        <v>751.52</v>
      </c>
    </row>
    <row r="131" spans="1:11" ht="13.5">
      <c r="A131" s="152" t="s">
        <v>1055</v>
      </c>
      <c r="B131" s="152" t="s">
        <v>1056</v>
      </c>
      <c r="C131" s="152" t="s">
        <v>1057</v>
      </c>
      <c r="D131" s="152" t="s">
        <v>1054</v>
      </c>
      <c r="E131" s="152" t="s">
        <v>291</v>
      </c>
      <c r="F131" s="152" t="s">
        <v>127</v>
      </c>
      <c r="G131" s="152" t="s">
        <v>102</v>
      </c>
      <c r="H131" s="152" t="s">
        <v>84</v>
      </c>
      <c r="I131" s="152" t="s">
        <v>102</v>
      </c>
      <c r="J131" s="153">
        <v>680.57</v>
      </c>
      <c r="K131" s="153"/>
    </row>
    <row r="132" spans="1:11" ht="13.5">
      <c r="A132" s="152" t="s">
        <v>1058</v>
      </c>
      <c r="B132" s="152" t="s">
        <v>1059</v>
      </c>
      <c r="C132" s="152" t="s">
        <v>1060</v>
      </c>
      <c r="D132" s="152" t="s">
        <v>1061</v>
      </c>
      <c r="E132" s="152" t="s">
        <v>291</v>
      </c>
      <c r="F132" s="152" t="s">
        <v>127</v>
      </c>
      <c r="G132" s="152" t="s">
        <v>102</v>
      </c>
      <c r="H132" s="152" t="s">
        <v>84</v>
      </c>
      <c r="I132" s="152" t="s">
        <v>102</v>
      </c>
      <c r="J132" s="153">
        <v>496.54</v>
      </c>
      <c r="K132" s="153">
        <v>622.27</v>
      </c>
    </row>
    <row r="133" spans="1:11" ht="13.5">
      <c r="A133" s="152" t="s">
        <v>1062</v>
      </c>
      <c r="B133" s="152" t="s">
        <v>1063</v>
      </c>
      <c r="C133" s="152" t="s">
        <v>1064</v>
      </c>
      <c r="D133" s="152" t="s">
        <v>1065</v>
      </c>
      <c r="E133" s="152" t="s">
        <v>291</v>
      </c>
      <c r="F133" s="152" t="s">
        <v>127</v>
      </c>
      <c r="G133" s="152" t="s">
        <v>102</v>
      </c>
      <c r="H133" s="152" t="s">
        <v>84</v>
      </c>
      <c r="I133" s="152" t="s">
        <v>102</v>
      </c>
      <c r="J133" s="153">
        <v>446.07</v>
      </c>
      <c r="K133" s="153">
        <v>562.42</v>
      </c>
    </row>
    <row r="134" spans="1:11" ht="13.5">
      <c r="A134" s="152" t="s">
        <v>1066</v>
      </c>
      <c r="B134" s="152" t="s">
        <v>1067</v>
      </c>
      <c r="C134" s="152" t="s">
        <v>1068</v>
      </c>
      <c r="D134" s="152" t="s">
        <v>1069</v>
      </c>
      <c r="E134" s="152" t="s">
        <v>1201</v>
      </c>
      <c r="F134" s="152" t="s">
        <v>1202</v>
      </c>
      <c r="G134" s="152" t="s">
        <v>101</v>
      </c>
      <c r="H134" s="152" t="s">
        <v>102</v>
      </c>
      <c r="I134" s="152" t="s">
        <v>84</v>
      </c>
      <c r="J134" s="153">
        <v>408.17</v>
      </c>
      <c r="K134" s="153">
        <v>386.78</v>
      </c>
    </row>
    <row r="135" spans="1:11" ht="13.5">
      <c r="A135" s="152" t="s">
        <v>1070</v>
      </c>
      <c r="B135" s="152" t="s">
        <v>875</v>
      </c>
      <c r="C135" s="152" t="s">
        <v>876</v>
      </c>
      <c r="D135" s="152" t="s">
        <v>877</v>
      </c>
      <c r="E135" s="152" t="s">
        <v>321</v>
      </c>
      <c r="F135" s="152" t="s">
        <v>797</v>
      </c>
      <c r="G135" s="152" t="s">
        <v>102</v>
      </c>
      <c r="H135" s="152" t="s">
        <v>100</v>
      </c>
      <c r="I135" s="152" t="s">
        <v>101</v>
      </c>
      <c r="J135" s="153"/>
      <c r="K135" s="153">
        <v>548.48</v>
      </c>
    </row>
    <row r="136" spans="1:11" ht="13.5">
      <c r="A136" s="152" t="s">
        <v>1071</v>
      </c>
      <c r="B136" s="152" t="s">
        <v>1072</v>
      </c>
      <c r="C136" s="152" t="s">
        <v>1073</v>
      </c>
      <c r="D136" s="152" t="s">
        <v>1074</v>
      </c>
      <c r="E136" s="152" t="s">
        <v>359</v>
      </c>
      <c r="F136" s="152" t="s">
        <v>798</v>
      </c>
      <c r="G136" s="152" t="s">
        <v>102</v>
      </c>
      <c r="H136" s="152" t="s">
        <v>84</v>
      </c>
      <c r="I136" s="152" t="s">
        <v>101</v>
      </c>
      <c r="J136" s="153"/>
      <c r="K136" s="153"/>
    </row>
    <row r="137" spans="1:11" ht="13.5">
      <c r="A137" s="152" t="s">
        <v>1075</v>
      </c>
      <c r="B137" s="152" t="s">
        <v>1076</v>
      </c>
      <c r="C137" s="152" t="s">
        <v>1077</v>
      </c>
      <c r="D137" s="152" t="s">
        <v>1078</v>
      </c>
      <c r="E137" s="152" t="s">
        <v>359</v>
      </c>
      <c r="F137" s="152" t="s">
        <v>798</v>
      </c>
      <c r="G137" s="152" t="s">
        <v>102</v>
      </c>
      <c r="H137" s="152" t="s">
        <v>84</v>
      </c>
      <c r="I137" s="152" t="s">
        <v>101</v>
      </c>
      <c r="J137" s="153">
        <v>391.57</v>
      </c>
      <c r="K137" s="153">
        <v>511.74</v>
      </c>
    </row>
    <row r="138" spans="1:11" ht="13.5">
      <c r="A138" s="152" t="s">
        <v>1079</v>
      </c>
      <c r="B138" s="152" t="s">
        <v>1080</v>
      </c>
      <c r="C138" s="152" t="s">
        <v>1081</v>
      </c>
      <c r="D138" s="152" t="s">
        <v>1082</v>
      </c>
      <c r="E138" s="152" t="s">
        <v>302</v>
      </c>
      <c r="F138" s="152" t="s">
        <v>103</v>
      </c>
      <c r="G138" s="152" t="s">
        <v>104</v>
      </c>
      <c r="H138" s="152" t="s">
        <v>101</v>
      </c>
      <c r="I138" s="152" t="s">
        <v>104</v>
      </c>
      <c r="J138" s="153">
        <v>151.16</v>
      </c>
      <c r="K138" s="153">
        <v>137.91</v>
      </c>
    </row>
    <row r="139" spans="1:11" ht="13.5">
      <c r="A139" s="152" t="s">
        <v>1083</v>
      </c>
      <c r="B139" s="152" t="s">
        <v>1084</v>
      </c>
      <c r="C139" s="152" t="s">
        <v>1085</v>
      </c>
      <c r="D139" s="152" t="s">
        <v>1086</v>
      </c>
      <c r="E139" s="152" t="s">
        <v>302</v>
      </c>
      <c r="F139" s="152" t="s">
        <v>103</v>
      </c>
      <c r="G139" s="152" t="s">
        <v>104</v>
      </c>
      <c r="H139" s="152" t="s">
        <v>101</v>
      </c>
      <c r="I139" s="152" t="s">
        <v>104</v>
      </c>
      <c r="J139" s="153">
        <v>78.1</v>
      </c>
      <c r="K139" s="153">
        <v>103.15</v>
      </c>
    </row>
    <row r="140" spans="1:11" ht="13.5">
      <c r="A140" s="152" t="s">
        <v>1087</v>
      </c>
      <c r="B140" s="152" t="s">
        <v>1088</v>
      </c>
      <c r="C140" s="152" t="s">
        <v>1089</v>
      </c>
      <c r="D140" s="152" t="s">
        <v>1090</v>
      </c>
      <c r="E140" s="152" t="s">
        <v>401</v>
      </c>
      <c r="F140" s="152" t="s">
        <v>128</v>
      </c>
      <c r="G140" s="152" t="s">
        <v>102</v>
      </c>
      <c r="H140" s="152" t="s">
        <v>122</v>
      </c>
      <c r="I140" s="152" t="s">
        <v>84</v>
      </c>
      <c r="J140" s="153"/>
      <c r="K140" s="153"/>
    </row>
    <row r="141" spans="1:11" ht="13.5">
      <c r="A141" s="152" t="s">
        <v>1091</v>
      </c>
      <c r="B141" s="152" t="s">
        <v>1092</v>
      </c>
      <c r="C141" s="152" t="s">
        <v>1093</v>
      </c>
      <c r="D141" s="152" t="s">
        <v>1094</v>
      </c>
      <c r="E141" s="152" t="s">
        <v>348</v>
      </c>
      <c r="F141" s="152" t="s">
        <v>133</v>
      </c>
      <c r="G141" s="152" t="s">
        <v>102</v>
      </c>
      <c r="H141" s="152" t="s">
        <v>84</v>
      </c>
      <c r="I141" s="152" t="s">
        <v>102</v>
      </c>
      <c r="J141" s="153">
        <v>314.21</v>
      </c>
      <c r="K141" s="153"/>
    </row>
    <row r="142" spans="1:11" ht="13.5">
      <c r="A142" s="152" t="s">
        <v>1095</v>
      </c>
      <c r="B142" s="152" t="s">
        <v>1096</v>
      </c>
      <c r="C142" s="152" t="s">
        <v>1097</v>
      </c>
      <c r="D142" s="152" t="s">
        <v>1098</v>
      </c>
      <c r="E142" s="152" t="s">
        <v>360</v>
      </c>
      <c r="F142" s="152" t="s">
        <v>209</v>
      </c>
      <c r="G142" s="152" t="s">
        <v>102</v>
      </c>
      <c r="H142" s="152" t="s">
        <v>84</v>
      </c>
      <c r="I142" s="152" t="s">
        <v>102</v>
      </c>
      <c r="J142" s="153">
        <v>655.56</v>
      </c>
      <c r="K142" s="153"/>
    </row>
    <row r="143" spans="1:11" ht="13.5">
      <c r="A143" s="152" t="s">
        <v>1099</v>
      </c>
      <c r="B143" s="152" t="s">
        <v>1100</v>
      </c>
      <c r="C143" s="152" t="s">
        <v>1101</v>
      </c>
      <c r="D143" s="152" t="s">
        <v>1102</v>
      </c>
      <c r="E143" s="152" t="s">
        <v>307</v>
      </c>
      <c r="F143" s="152" t="s">
        <v>105</v>
      </c>
      <c r="G143" s="152" t="s">
        <v>104</v>
      </c>
      <c r="H143" s="152" t="s">
        <v>101</v>
      </c>
      <c r="I143" s="152" t="s">
        <v>104</v>
      </c>
      <c r="J143" s="153">
        <v>61.1</v>
      </c>
      <c r="K143" s="153">
        <v>95</v>
      </c>
    </row>
    <row r="144" spans="1:11" ht="13.5">
      <c r="A144" s="152" t="s">
        <v>1203</v>
      </c>
      <c r="B144" s="152" t="s">
        <v>1204</v>
      </c>
      <c r="C144" s="152" t="s">
        <v>1205</v>
      </c>
      <c r="D144" s="152" t="s">
        <v>1206</v>
      </c>
      <c r="E144" s="152" t="s">
        <v>385</v>
      </c>
      <c r="F144" s="152" t="s">
        <v>190</v>
      </c>
      <c r="G144" s="152" t="s">
        <v>102</v>
      </c>
      <c r="H144" s="152" t="s">
        <v>100</v>
      </c>
      <c r="I144" s="152" t="s">
        <v>104</v>
      </c>
      <c r="J144" s="153">
        <v>418.46</v>
      </c>
      <c r="K144" s="153">
        <v>623.07</v>
      </c>
    </row>
    <row r="145" spans="1:11" ht="13.5">
      <c r="A145" s="152" t="s">
        <v>1207</v>
      </c>
      <c r="B145" s="152" t="s">
        <v>1208</v>
      </c>
      <c r="C145" s="152" t="s">
        <v>1209</v>
      </c>
      <c r="D145" s="152" t="s">
        <v>1210</v>
      </c>
      <c r="E145" s="152" t="s">
        <v>1211</v>
      </c>
      <c r="F145" s="152" t="s">
        <v>1212</v>
      </c>
      <c r="G145" s="152" t="s">
        <v>84</v>
      </c>
      <c r="H145" s="152" t="s">
        <v>85</v>
      </c>
      <c r="I145" s="152" t="s">
        <v>101</v>
      </c>
      <c r="J145" s="153"/>
      <c r="K145" s="153"/>
    </row>
    <row r="146" spans="1:11" ht="13.5">
      <c r="A146" s="152" t="s">
        <v>1213</v>
      </c>
      <c r="B146" s="152" t="s">
        <v>1214</v>
      </c>
      <c r="C146" s="152" t="s">
        <v>1215</v>
      </c>
      <c r="D146" s="152" t="s">
        <v>1216</v>
      </c>
      <c r="E146" s="152" t="s">
        <v>302</v>
      </c>
      <c r="F146" s="152" t="s">
        <v>103</v>
      </c>
      <c r="G146" s="152" t="s">
        <v>104</v>
      </c>
      <c r="H146" s="152" t="s">
        <v>102</v>
      </c>
      <c r="I146" s="152" t="s">
        <v>104</v>
      </c>
      <c r="J146" s="153">
        <v>110</v>
      </c>
      <c r="K146" s="153">
        <v>181.49</v>
      </c>
    </row>
    <row r="147" spans="1:11" ht="13.5">
      <c r="A147" s="152" t="s">
        <v>1217</v>
      </c>
      <c r="B147" s="152" t="s">
        <v>1218</v>
      </c>
      <c r="C147" s="152" t="s">
        <v>1219</v>
      </c>
      <c r="D147" s="152" t="s">
        <v>1220</v>
      </c>
      <c r="E147" s="152" t="s">
        <v>302</v>
      </c>
      <c r="F147" s="152" t="s">
        <v>103</v>
      </c>
      <c r="G147" s="152" t="s">
        <v>104</v>
      </c>
      <c r="H147" s="152" t="s">
        <v>102</v>
      </c>
      <c r="I147" s="152" t="s">
        <v>104</v>
      </c>
      <c r="J147" s="153">
        <v>88.65</v>
      </c>
      <c r="K147" s="153">
        <v>99.74</v>
      </c>
    </row>
    <row r="148" spans="1:11" ht="13.5">
      <c r="A148" s="152" t="s">
        <v>1221</v>
      </c>
      <c r="B148" s="152" t="s">
        <v>1222</v>
      </c>
      <c r="C148" s="152" t="s">
        <v>1223</v>
      </c>
      <c r="D148" s="152" t="s">
        <v>1224</v>
      </c>
      <c r="E148" s="152" t="s">
        <v>302</v>
      </c>
      <c r="F148" s="152" t="s">
        <v>103</v>
      </c>
      <c r="G148" s="152" t="s">
        <v>104</v>
      </c>
      <c r="H148" s="152" t="s">
        <v>102</v>
      </c>
      <c r="I148" s="152" t="s">
        <v>104</v>
      </c>
      <c r="J148" s="153">
        <v>108.28</v>
      </c>
      <c r="K148" s="153">
        <v>94.5</v>
      </c>
    </row>
    <row r="149" spans="1:11" ht="13.5">
      <c r="A149" s="152" t="s">
        <v>1225</v>
      </c>
      <c r="B149" s="152" t="s">
        <v>1226</v>
      </c>
      <c r="C149" s="152" t="s">
        <v>1227</v>
      </c>
      <c r="D149" s="152" t="s">
        <v>1228</v>
      </c>
      <c r="E149" s="152" t="s">
        <v>359</v>
      </c>
      <c r="F149" s="152" t="s">
        <v>798</v>
      </c>
      <c r="G149" s="152" t="s">
        <v>102</v>
      </c>
      <c r="H149" s="152" t="s">
        <v>104</v>
      </c>
      <c r="I149" s="152" t="s">
        <v>101</v>
      </c>
      <c r="J149" s="153"/>
      <c r="K149" s="153"/>
    </row>
    <row r="150" spans="1:11" ht="13.5">
      <c r="A150" s="152" t="s">
        <v>1229</v>
      </c>
      <c r="B150" s="152" t="s">
        <v>1230</v>
      </c>
      <c r="C150" s="152" t="s">
        <v>1231</v>
      </c>
      <c r="D150" s="152" t="s">
        <v>1232</v>
      </c>
      <c r="E150" s="152" t="s">
        <v>306</v>
      </c>
      <c r="F150" s="152" t="s">
        <v>182</v>
      </c>
      <c r="G150" s="152" t="s">
        <v>102</v>
      </c>
      <c r="H150" s="152" t="s">
        <v>104</v>
      </c>
      <c r="I150" s="152" t="s">
        <v>104</v>
      </c>
      <c r="J150" s="153"/>
      <c r="K150" s="153"/>
    </row>
    <row r="151" spans="1:11" ht="13.5">
      <c r="A151" s="152" t="s">
        <v>1233</v>
      </c>
      <c r="B151" s="152" t="s">
        <v>1234</v>
      </c>
      <c r="C151" s="152" t="s">
        <v>1235</v>
      </c>
      <c r="D151" s="152" t="s">
        <v>1236</v>
      </c>
      <c r="E151" s="152" t="s">
        <v>321</v>
      </c>
      <c r="F151" s="152" t="s">
        <v>797</v>
      </c>
      <c r="G151" s="152" t="s">
        <v>102</v>
      </c>
      <c r="H151" s="152" t="s">
        <v>104</v>
      </c>
      <c r="I151" s="152" t="s">
        <v>101</v>
      </c>
      <c r="J151" s="153"/>
      <c r="K151" s="153"/>
    </row>
    <row r="152" spans="1:11" ht="13.5">
      <c r="A152" s="152" t="s">
        <v>1237</v>
      </c>
      <c r="B152" s="152" t="s">
        <v>1238</v>
      </c>
      <c r="C152" s="152" t="s">
        <v>1239</v>
      </c>
      <c r="D152" s="152" t="s">
        <v>1240</v>
      </c>
      <c r="E152" s="152" t="s">
        <v>321</v>
      </c>
      <c r="F152" s="152" t="s">
        <v>797</v>
      </c>
      <c r="G152" s="152" t="s">
        <v>102</v>
      </c>
      <c r="H152" s="152" t="s">
        <v>104</v>
      </c>
      <c r="I152" s="152" t="s">
        <v>101</v>
      </c>
      <c r="J152" s="153"/>
      <c r="K152" s="153"/>
    </row>
    <row r="153" spans="1:11" ht="13.5">
      <c r="A153" s="152" t="s">
        <v>1241</v>
      </c>
      <c r="B153" s="152" t="s">
        <v>1242</v>
      </c>
      <c r="C153" s="152" t="s">
        <v>1243</v>
      </c>
      <c r="D153" s="152" t="s">
        <v>1244</v>
      </c>
      <c r="E153" s="152" t="s">
        <v>321</v>
      </c>
      <c r="F153" s="152" t="s">
        <v>797</v>
      </c>
      <c r="G153" s="152" t="s">
        <v>102</v>
      </c>
      <c r="H153" s="152" t="s">
        <v>104</v>
      </c>
      <c r="I153" s="152" t="s">
        <v>101</v>
      </c>
      <c r="J153" s="153"/>
      <c r="K153" s="153"/>
    </row>
    <row r="154" spans="1:11" ht="13.5">
      <c r="A154" s="152" t="s">
        <v>1245</v>
      </c>
      <c r="B154" s="152" t="s">
        <v>1246</v>
      </c>
      <c r="C154" s="152" t="s">
        <v>1247</v>
      </c>
      <c r="D154" s="152" t="s">
        <v>1248</v>
      </c>
      <c r="E154" s="152" t="s">
        <v>312</v>
      </c>
      <c r="F154" s="152" t="s">
        <v>181</v>
      </c>
      <c r="G154" s="152" t="s">
        <v>102</v>
      </c>
      <c r="H154" s="152" t="s">
        <v>100</v>
      </c>
      <c r="I154" s="152" t="s">
        <v>102</v>
      </c>
      <c r="J154" s="153"/>
      <c r="K154" s="153"/>
    </row>
    <row r="155" spans="1:11" ht="13.5">
      <c r="A155" s="152" t="s">
        <v>1249</v>
      </c>
      <c r="B155" s="152" t="s">
        <v>1250</v>
      </c>
      <c r="C155" s="152" t="s">
        <v>1251</v>
      </c>
      <c r="D155" s="152" t="s">
        <v>1252</v>
      </c>
      <c r="E155" s="152" t="s">
        <v>402</v>
      </c>
      <c r="F155" s="152" t="s">
        <v>124</v>
      </c>
      <c r="G155" s="152" t="s">
        <v>102</v>
      </c>
      <c r="H155" s="152" t="s">
        <v>104</v>
      </c>
      <c r="I155" s="152" t="s">
        <v>84</v>
      </c>
      <c r="J155" s="153"/>
      <c r="K155" s="153"/>
    </row>
    <row r="156" spans="1:11" ht="13.5">
      <c r="A156" s="152" t="s">
        <v>1253</v>
      </c>
      <c r="B156" s="152" t="s">
        <v>1254</v>
      </c>
      <c r="C156" s="152" t="s">
        <v>1255</v>
      </c>
      <c r="D156" s="152" t="s">
        <v>1256</v>
      </c>
      <c r="E156" s="152" t="s">
        <v>291</v>
      </c>
      <c r="F156" s="152" t="s">
        <v>127</v>
      </c>
      <c r="G156" s="152" t="s">
        <v>102</v>
      </c>
      <c r="H156" s="152" t="s">
        <v>100</v>
      </c>
      <c r="I156" s="152" t="s">
        <v>102</v>
      </c>
      <c r="J156" s="153"/>
      <c r="K156" s="153"/>
    </row>
    <row r="157" spans="1:11" ht="13.5">
      <c r="A157" s="152" t="s">
        <v>1257</v>
      </c>
      <c r="B157" s="152" t="s">
        <v>1258</v>
      </c>
      <c r="C157" s="152" t="s">
        <v>1259</v>
      </c>
      <c r="D157" s="152" t="s">
        <v>1260</v>
      </c>
      <c r="E157" s="152" t="s">
        <v>291</v>
      </c>
      <c r="F157" s="152" t="s">
        <v>127</v>
      </c>
      <c r="G157" s="152" t="s">
        <v>102</v>
      </c>
      <c r="H157" s="152" t="s">
        <v>104</v>
      </c>
      <c r="I157" s="152" t="s">
        <v>102</v>
      </c>
      <c r="J157" s="153"/>
      <c r="K157" s="153"/>
    </row>
    <row r="158" spans="1:11" ht="13.5">
      <c r="A158" s="152" t="s">
        <v>1261</v>
      </c>
      <c r="B158" s="152" t="s">
        <v>1262</v>
      </c>
      <c r="C158" s="152" t="s">
        <v>1263</v>
      </c>
      <c r="D158" s="152" t="s">
        <v>1264</v>
      </c>
      <c r="E158" s="152" t="s">
        <v>291</v>
      </c>
      <c r="F158" s="152" t="s">
        <v>127</v>
      </c>
      <c r="G158" s="152" t="s">
        <v>102</v>
      </c>
      <c r="H158" s="152" t="s">
        <v>104</v>
      </c>
      <c r="I158" s="152" t="s">
        <v>102</v>
      </c>
      <c r="J158" s="153"/>
      <c r="K158" s="153"/>
    </row>
    <row r="159" spans="1:11" ht="13.5">
      <c r="A159" s="152" t="s">
        <v>1265</v>
      </c>
      <c r="B159" s="152" t="s">
        <v>1266</v>
      </c>
      <c r="C159" s="152" t="s">
        <v>1267</v>
      </c>
      <c r="D159" s="152" t="s">
        <v>1268</v>
      </c>
      <c r="E159" s="152" t="s">
        <v>327</v>
      </c>
      <c r="F159" s="152" t="s">
        <v>140</v>
      </c>
      <c r="G159" s="152" t="s">
        <v>84</v>
      </c>
      <c r="H159" s="152" t="s">
        <v>85</v>
      </c>
      <c r="I159" s="152" t="s">
        <v>104</v>
      </c>
      <c r="J159" s="153"/>
      <c r="K159" s="153"/>
    </row>
    <row r="160" spans="1:11" ht="13.5">
      <c r="A160" s="152" t="s">
        <v>1269</v>
      </c>
      <c r="B160" s="152" t="s">
        <v>1270</v>
      </c>
      <c r="C160" s="152" t="s">
        <v>1271</v>
      </c>
      <c r="D160" s="152" t="s">
        <v>1272</v>
      </c>
      <c r="E160" s="152" t="s">
        <v>385</v>
      </c>
      <c r="F160" s="152" t="s">
        <v>190</v>
      </c>
      <c r="G160" s="152" t="s">
        <v>102</v>
      </c>
      <c r="H160" s="152" t="s">
        <v>84</v>
      </c>
      <c r="I160" s="152" t="s">
        <v>104</v>
      </c>
      <c r="J160" s="153"/>
      <c r="K160" s="153"/>
    </row>
    <row r="161" spans="1:11" ht="13.5">
      <c r="A161" s="152" t="s">
        <v>1273</v>
      </c>
      <c r="B161" s="152" t="s">
        <v>1274</v>
      </c>
      <c r="C161" s="152" t="s">
        <v>1275</v>
      </c>
      <c r="D161" s="152" t="s">
        <v>1276</v>
      </c>
      <c r="E161" s="152" t="s">
        <v>385</v>
      </c>
      <c r="F161" s="152" t="s">
        <v>190</v>
      </c>
      <c r="G161" s="152" t="s">
        <v>102</v>
      </c>
      <c r="H161" s="152" t="s">
        <v>104</v>
      </c>
      <c r="I161" s="152" t="s">
        <v>104</v>
      </c>
      <c r="J161" s="153"/>
      <c r="K161" s="153"/>
    </row>
    <row r="162" spans="1:11" ht="13.5">
      <c r="A162" s="152" t="s">
        <v>1277</v>
      </c>
      <c r="B162" s="152" t="s">
        <v>1278</v>
      </c>
      <c r="C162" s="152" t="s">
        <v>1279</v>
      </c>
      <c r="D162" s="152" t="s">
        <v>1280</v>
      </c>
      <c r="E162" s="152" t="s">
        <v>385</v>
      </c>
      <c r="F162" s="152" t="s">
        <v>190</v>
      </c>
      <c r="G162" s="152" t="s">
        <v>102</v>
      </c>
      <c r="H162" s="152" t="s">
        <v>104</v>
      </c>
      <c r="I162" s="152" t="s">
        <v>104</v>
      </c>
      <c r="J162" s="153"/>
      <c r="K162" s="153"/>
    </row>
    <row r="163" spans="1:11" ht="13.5">
      <c r="A163" s="152" t="s">
        <v>1281</v>
      </c>
      <c r="B163" s="152" t="s">
        <v>1282</v>
      </c>
      <c r="C163" s="152" t="s">
        <v>1283</v>
      </c>
      <c r="D163" s="152" t="s">
        <v>1284</v>
      </c>
      <c r="E163" s="152" t="s">
        <v>488</v>
      </c>
      <c r="F163" s="152" t="s">
        <v>134</v>
      </c>
      <c r="G163" s="152" t="s">
        <v>102</v>
      </c>
      <c r="H163" s="152" t="s">
        <v>104</v>
      </c>
      <c r="I163" s="152" t="s">
        <v>84</v>
      </c>
      <c r="J163" s="153"/>
      <c r="K163" s="153"/>
    </row>
    <row r="164" spans="1:11" ht="13.5">
      <c r="A164" s="152" t="s">
        <v>1285</v>
      </c>
      <c r="B164" s="152" t="s">
        <v>1286</v>
      </c>
      <c r="C164" s="152" t="s">
        <v>1287</v>
      </c>
      <c r="D164" s="152" t="s">
        <v>1288</v>
      </c>
      <c r="E164" s="152" t="s">
        <v>411</v>
      </c>
      <c r="F164" s="152" t="s">
        <v>412</v>
      </c>
      <c r="G164" s="152" t="s">
        <v>102</v>
      </c>
      <c r="H164" s="152" t="s">
        <v>104</v>
      </c>
      <c r="I164" s="152" t="s">
        <v>84</v>
      </c>
      <c r="J164" s="153"/>
      <c r="K164" s="153"/>
    </row>
    <row r="165" spans="1:11" ht="13.5">
      <c r="A165" s="152" t="s">
        <v>1289</v>
      </c>
      <c r="B165" s="152" t="s">
        <v>1290</v>
      </c>
      <c r="C165" s="152" t="s">
        <v>1291</v>
      </c>
      <c r="D165" s="152" t="s">
        <v>1292</v>
      </c>
      <c r="E165" s="152" t="s">
        <v>411</v>
      </c>
      <c r="F165" s="152" t="s">
        <v>412</v>
      </c>
      <c r="G165" s="152" t="s">
        <v>102</v>
      </c>
      <c r="H165" s="152" t="s">
        <v>104</v>
      </c>
      <c r="I165" s="152" t="s">
        <v>84</v>
      </c>
      <c r="J165" s="153"/>
      <c r="K165" s="153"/>
    </row>
    <row r="166" spans="1:11" ht="13.5">
      <c r="A166" s="152" t="s">
        <v>1293</v>
      </c>
      <c r="B166" s="152" t="s">
        <v>1294</v>
      </c>
      <c r="C166" s="152" t="s">
        <v>1295</v>
      </c>
      <c r="D166" s="152" t="s">
        <v>1296</v>
      </c>
      <c r="E166" s="152" t="s">
        <v>411</v>
      </c>
      <c r="F166" s="152" t="s">
        <v>412</v>
      </c>
      <c r="G166" s="152" t="s">
        <v>102</v>
      </c>
      <c r="H166" s="152" t="s">
        <v>104</v>
      </c>
      <c r="I166" s="152" t="s">
        <v>84</v>
      </c>
      <c r="J166" s="153"/>
      <c r="K166" s="153"/>
    </row>
    <row r="167" spans="1:11" ht="13.5">
      <c r="A167" s="152" t="s">
        <v>1297</v>
      </c>
      <c r="B167" s="152" t="s">
        <v>1298</v>
      </c>
      <c r="C167" s="152" t="s">
        <v>1299</v>
      </c>
      <c r="D167" s="152" t="s">
        <v>1300</v>
      </c>
      <c r="E167" s="152" t="s">
        <v>307</v>
      </c>
      <c r="F167" s="152" t="s">
        <v>105</v>
      </c>
      <c r="G167" s="152" t="s">
        <v>104</v>
      </c>
      <c r="H167" s="152" t="s">
        <v>102</v>
      </c>
      <c r="I167" s="152" t="s">
        <v>104</v>
      </c>
      <c r="J167" s="153">
        <v>100.43</v>
      </c>
      <c r="K167" s="153">
        <v>94.75</v>
      </c>
    </row>
    <row r="168" spans="1:11" ht="13.5">
      <c r="A168" s="152" t="s">
        <v>1301</v>
      </c>
      <c r="B168" s="152" t="s">
        <v>1302</v>
      </c>
      <c r="C168" s="152" t="s">
        <v>1303</v>
      </c>
      <c r="D168" s="152" t="s">
        <v>1304</v>
      </c>
      <c r="E168" s="152" t="s">
        <v>374</v>
      </c>
      <c r="F168" s="152" t="s">
        <v>1010</v>
      </c>
      <c r="G168" s="152" t="s">
        <v>84</v>
      </c>
      <c r="H168" s="152" t="s">
        <v>85</v>
      </c>
      <c r="I168" s="152" t="s">
        <v>102</v>
      </c>
      <c r="J168" s="153"/>
      <c r="K168" s="153"/>
    </row>
    <row r="169" spans="1:11" ht="13.5">
      <c r="A169" s="152" t="s">
        <v>1305</v>
      </c>
      <c r="B169" s="152" t="s">
        <v>1306</v>
      </c>
      <c r="C169" s="152" t="s">
        <v>1307</v>
      </c>
      <c r="D169" s="152" t="s">
        <v>1308</v>
      </c>
      <c r="E169" s="152" t="s">
        <v>668</v>
      </c>
      <c r="F169" s="152" t="s">
        <v>669</v>
      </c>
      <c r="G169" s="152" t="s">
        <v>100</v>
      </c>
      <c r="H169" s="152" t="s">
        <v>84</v>
      </c>
      <c r="I169" s="152" t="s">
        <v>85</v>
      </c>
      <c r="J169" s="153">
        <v>8.29</v>
      </c>
      <c r="K169" s="153">
        <v>5.99</v>
      </c>
    </row>
    <row r="170" spans="1:11" ht="13.5">
      <c r="A170" s="152" t="s">
        <v>1309</v>
      </c>
      <c r="B170" s="152" t="s">
        <v>1310</v>
      </c>
      <c r="C170" s="152" t="s">
        <v>1311</v>
      </c>
      <c r="D170" s="152" t="s">
        <v>1312</v>
      </c>
      <c r="E170" s="152" t="s">
        <v>1211</v>
      </c>
      <c r="F170" s="152" t="s">
        <v>1212</v>
      </c>
      <c r="G170" s="152" t="s">
        <v>84</v>
      </c>
      <c r="H170" s="152" t="s">
        <v>85</v>
      </c>
      <c r="I170" s="152" t="s">
        <v>101</v>
      </c>
      <c r="J170" s="153"/>
      <c r="K170" s="153"/>
    </row>
    <row r="171" spans="1:11" ht="13.5">
      <c r="A171" s="152" t="s">
        <v>1313</v>
      </c>
      <c r="B171" s="152" t="s">
        <v>1314</v>
      </c>
      <c r="C171" s="152" t="s">
        <v>1315</v>
      </c>
      <c r="D171" s="152" t="s">
        <v>1316</v>
      </c>
      <c r="E171" s="152" t="s">
        <v>401</v>
      </c>
      <c r="F171" s="152" t="s">
        <v>128</v>
      </c>
      <c r="G171" s="152" t="s">
        <v>102</v>
      </c>
      <c r="H171" s="152" t="s">
        <v>104</v>
      </c>
      <c r="I171" s="152" t="s">
        <v>84</v>
      </c>
      <c r="J171" s="153"/>
      <c r="K171" s="153"/>
    </row>
    <row r="172" spans="1:11" ht="13.5">
      <c r="A172" s="152"/>
      <c r="B172" s="152"/>
      <c r="C172" s="152"/>
      <c r="D172" s="152"/>
      <c r="E172" s="152"/>
      <c r="F172" s="152"/>
      <c r="G172" s="152"/>
      <c r="H172" s="152"/>
      <c r="I172" s="152"/>
      <c r="J172" s="153"/>
      <c r="K172" s="153"/>
    </row>
    <row r="173" spans="1:11" ht="13.5">
      <c r="A173" s="152"/>
      <c r="B173" s="152"/>
      <c r="C173" s="152"/>
      <c r="D173" s="152"/>
      <c r="E173" s="152"/>
      <c r="F173" s="152"/>
      <c r="G173" s="152"/>
      <c r="H173" s="152"/>
      <c r="I173" s="152"/>
      <c r="J173" s="153"/>
      <c r="K173" s="153"/>
    </row>
    <row r="174" spans="1:11" ht="13.5">
      <c r="A174" s="152"/>
      <c r="B174" s="152"/>
      <c r="C174" s="152"/>
      <c r="D174" s="152"/>
      <c r="E174" s="152"/>
      <c r="F174" s="152"/>
      <c r="G174" s="152"/>
      <c r="H174" s="152"/>
      <c r="I174" s="152"/>
      <c r="J174" s="153"/>
      <c r="K174" s="153"/>
    </row>
    <row r="175" spans="1:11" ht="13.5">
      <c r="A175" s="152"/>
      <c r="B175" s="152"/>
      <c r="C175" s="152"/>
      <c r="D175" s="152"/>
      <c r="E175" s="152"/>
      <c r="F175" s="152"/>
      <c r="G175" s="152"/>
      <c r="H175" s="152"/>
      <c r="I175" s="152"/>
      <c r="J175" s="153"/>
      <c r="K175" s="153"/>
    </row>
    <row r="176" spans="1:11" ht="13.5">
      <c r="A176" s="152"/>
      <c r="B176" s="152"/>
      <c r="C176" s="152"/>
      <c r="D176" s="152"/>
      <c r="E176" s="152"/>
      <c r="F176" s="152"/>
      <c r="G176" s="152"/>
      <c r="H176" s="152"/>
      <c r="I176" s="152"/>
      <c r="J176" s="153"/>
      <c r="K176" s="153"/>
    </row>
    <row r="177" spans="1:11" ht="13.5">
      <c r="A177" s="152"/>
      <c r="B177" s="152"/>
      <c r="C177" s="152"/>
      <c r="D177" s="152"/>
      <c r="E177" s="152"/>
      <c r="F177" s="152"/>
      <c r="G177" s="152"/>
      <c r="H177" s="152"/>
      <c r="I177" s="152"/>
      <c r="J177" s="153"/>
      <c r="K177" s="153"/>
    </row>
    <row r="178" spans="1:11" ht="13.5">
      <c r="A178" s="152"/>
      <c r="B178" s="152"/>
      <c r="C178" s="152"/>
      <c r="D178" s="152"/>
      <c r="E178" s="152"/>
      <c r="F178" s="152"/>
      <c r="G178" s="152"/>
      <c r="H178" s="152"/>
      <c r="I178" s="152"/>
      <c r="J178" s="153"/>
      <c r="K178" s="153"/>
    </row>
    <row r="179" spans="1:11" ht="13.5">
      <c r="A179" s="152"/>
      <c r="B179" s="152"/>
      <c r="C179" s="152"/>
      <c r="D179" s="152"/>
      <c r="E179" s="152"/>
      <c r="F179" s="152"/>
      <c r="G179" s="152"/>
      <c r="H179" s="152"/>
      <c r="I179" s="152"/>
      <c r="J179" s="153"/>
      <c r="K179" s="153"/>
    </row>
    <row r="180" spans="1:11" ht="13.5">
      <c r="A180" s="152"/>
      <c r="B180" s="152"/>
      <c r="C180" s="152"/>
      <c r="D180" s="152"/>
      <c r="E180" s="152"/>
      <c r="F180" s="152"/>
      <c r="G180" s="152"/>
      <c r="H180" s="152"/>
      <c r="I180" s="152"/>
      <c r="J180" s="153"/>
      <c r="K180" s="153"/>
    </row>
    <row r="181" spans="1:11" ht="13.5">
      <c r="A181" s="152"/>
      <c r="B181" s="152"/>
      <c r="C181" s="152"/>
      <c r="D181" s="152"/>
      <c r="E181" s="152"/>
      <c r="F181" s="152"/>
      <c r="G181" s="152"/>
      <c r="H181" s="152"/>
      <c r="I181" s="152"/>
      <c r="J181" s="153"/>
      <c r="K181" s="153"/>
    </row>
    <row r="182" spans="1:11" ht="13.5">
      <c r="A182" s="152"/>
      <c r="B182" s="152"/>
      <c r="C182" s="152"/>
      <c r="D182" s="152"/>
      <c r="E182" s="152"/>
      <c r="F182" s="152"/>
      <c r="G182" s="152"/>
      <c r="H182" s="152"/>
      <c r="I182" s="152"/>
      <c r="J182" s="153"/>
      <c r="K182" s="153"/>
    </row>
    <row r="183" spans="1:11" ht="13.5">
      <c r="A183" s="152"/>
      <c r="B183" s="152"/>
      <c r="C183" s="152"/>
      <c r="D183" s="152"/>
      <c r="E183" s="152"/>
      <c r="F183" s="152"/>
      <c r="G183" s="152"/>
      <c r="H183" s="152"/>
      <c r="I183" s="152"/>
      <c r="J183" s="153"/>
      <c r="K183" s="153"/>
    </row>
    <row r="184" spans="1:11" ht="13.5">
      <c r="A184" s="152"/>
      <c r="B184" s="152"/>
      <c r="C184" s="152"/>
      <c r="D184" s="152"/>
      <c r="E184" s="152"/>
      <c r="F184" s="152"/>
      <c r="G184" s="152"/>
      <c r="H184" s="152"/>
      <c r="I184" s="152"/>
      <c r="J184" s="153"/>
      <c r="K184" s="153"/>
    </row>
    <row r="185" spans="1:11" ht="13.5">
      <c r="A185" s="152"/>
      <c r="B185" s="152"/>
      <c r="C185" s="152"/>
      <c r="D185" s="152"/>
      <c r="E185" s="152"/>
      <c r="F185" s="152"/>
      <c r="G185" s="152"/>
      <c r="H185" s="152"/>
      <c r="I185" s="152"/>
      <c r="J185" s="153"/>
      <c r="K185" s="153"/>
    </row>
    <row r="186" spans="1:11" ht="13.5">
      <c r="A186" s="152"/>
      <c r="B186" s="152"/>
      <c r="C186" s="152"/>
      <c r="D186" s="152"/>
      <c r="E186" s="152"/>
      <c r="F186" s="152"/>
      <c r="G186" s="152"/>
      <c r="H186" s="152"/>
      <c r="I186" s="152"/>
      <c r="J186" s="153"/>
      <c r="K186" s="153"/>
    </row>
    <row r="187" spans="1:11" ht="13.5">
      <c r="A187" s="152"/>
      <c r="B187" s="152"/>
      <c r="C187" s="152"/>
      <c r="D187" s="152"/>
      <c r="E187" s="152"/>
      <c r="F187" s="152"/>
      <c r="G187" s="152"/>
      <c r="H187" s="152"/>
      <c r="I187" s="152"/>
      <c r="J187" s="153"/>
      <c r="K187" s="153"/>
    </row>
    <row r="188" spans="1:11" ht="13.5">
      <c r="A188" s="152"/>
      <c r="B188" s="152"/>
      <c r="C188" s="152"/>
      <c r="D188" s="152"/>
      <c r="E188" s="152"/>
      <c r="F188" s="152"/>
      <c r="G188" s="152"/>
      <c r="H188" s="152"/>
      <c r="I188" s="152"/>
      <c r="J188" s="153"/>
      <c r="K188" s="153"/>
    </row>
    <row r="189" spans="1:11" ht="13.5">
      <c r="A189" s="152"/>
      <c r="B189" s="152"/>
      <c r="C189" s="152"/>
      <c r="D189" s="152"/>
      <c r="E189" s="152"/>
      <c r="F189" s="152"/>
      <c r="G189" s="152"/>
      <c r="H189" s="152"/>
      <c r="I189" s="152"/>
      <c r="J189" s="153"/>
      <c r="K189" s="153"/>
    </row>
    <row r="190" spans="1:11" ht="13.5">
      <c r="A190" s="152"/>
      <c r="B190" s="152"/>
      <c r="C190" s="152"/>
      <c r="D190" s="152"/>
      <c r="E190" s="152"/>
      <c r="F190" s="152"/>
      <c r="G190" s="152"/>
      <c r="H190" s="152"/>
      <c r="I190" s="152"/>
      <c r="J190" s="153"/>
      <c r="K190" s="153"/>
    </row>
    <row r="191" spans="1:11" ht="13.5">
      <c r="A191" s="152"/>
      <c r="B191" s="152"/>
      <c r="C191" s="152"/>
      <c r="D191" s="152"/>
      <c r="E191" s="152"/>
      <c r="F191" s="152"/>
      <c r="G191" s="152"/>
      <c r="H191" s="152"/>
      <c r="I191" s="152"/>
      <c r="J191" s="153"/>
      <c r="K191" s="153"/>
    </row>
    <row r="192" spans="1:11" ht="13.5">
      <c r="A192" s="152"/>
      <c r="B192" s="152"/>
      <c r="C192" s="152"/>
      <c r="D192" s="152"/>
      <c r="E192" s="152"/>
      <c r="F192" s="152"/>
      <c r="G192" s="152"/>
      <c r="H192" s="152"/>
      <c r="I192" s="152"/>
      <c r="J192" s="153"/>
      <c r="K192" s="153"/>
    </row>
    <row r="193" spans="1:11" ht="13.5">
      <c r="A193" s="152"/>
      <c r="B193" s="152"/>
      <c r="C193" s="152"/>
      <c r="D193" s="152"/>
      <c r="E193" s="152"/>
      <c r="F193" s="152"/>
      <c r="G193" s="152"/>
      <c r="H193" s="152"/>
      <c r="I193" s="152"/>
      <c r="J193" s="153"/>
      <c r="K193" s="153"/>
    </row>
    <row r="194" spans="1:11" ht="13.5">
      <c r="A194" s="152"/>
      <c r="B194" s="152"/>
      <c r="C194" s="152"/>
      <c r="D194" s="152"/>
      <c r="E194" s="152"/>
      <c r="F194" s="152"/>
      <c r="G194" s="152"/>
      <c r="H194" s="152"/>
      <c r="I194" s="152"/>
      <c r="J194" s="153"/>
      <c r="K194" s="153"/>
    </row>
    <row r="195" spans="1:11" ht="13.5">
      <c r="A195" s="152"/>
      <c r="B195" s="152"/>
      <c r="C195" s="152"/>
      <c r="D195" s="152"/>
      <c r="E195" s="152"/>
      <c r="F195" s="152"/>
      <c r="G195" s="152"/>
      <c r="H195" s="152"/>
      <c r="I195" s="152"/>
      <c r="J195" s="153"/>
      <c r="K195" s="153"/>
    </row>
    <row r="196" spans="1:11" ht="13.5">
      <c r="A196" s="152"/>
      <c r="B196" s="152"/>
      <c r="C196" s="152"/>
      <c r="D196" s="152"/>
      <c r="E196" s="152"/>
      <c r="F196" s="152"/>
      <c r="G196" s="152"/>
      <c r="H196" s="152"/>
      <c r="I196" s="152"/>
      <c r="J196" s="153"/>
      <c r="K196" s="153"/>
    </row>
    <row r="197" spans="1:11" ht="13.5">
      <c r="A197" s="152"/>
      <c r="B197" s="152"/>
      <c r="C197" s="152"/>
      <c r="D197" s="152"/>
      <c r="E197" s="152"/>
      <c r="F197" s="152"/>
      <c r="G197" s="152"/>
      <c r="H197" s="152"/>
      <c r="I197" s="152"/>
      <c r="J197" s="153"/>
      <c r="K197" s="153"/>
    </row>
    <row r="198" spans="1:11" ht="13.5">
      <c r="A198" s="152"/>
      <c r="B198" s="152"/>
      <c r="C198" s="152"/>
      <c r="D198" s="152"/>
      <c r="E198" s="152"/>
      <c r="F198" s="152"/>
      <c r="G198" s="152"/>
      <c r="H198" s="152"/>
      <c r="I198" s="152"/>
      <c r="J198" s="153"/>
      <c r="K198" s="153"/>
    </row>
    <row r="199" spans="1:11" ht="13.5">
      <c r="A199" s="152"/>
      <c r="B199" s="152"/>
      <c r="C199" s="152"/>
      <c r="D199" s="152"/>
      <c r="E199" s="152"/>
      <c r="F199" s="152"/>
      <c r="G199" s="152"/>
      <c r="H199" s="152"/>
      <c r="I199" s="152"/>
      <c r="J199" s="153"/>
      <c r="K199" s="153"/>
    </row>
    <row r="200" spans="1:11" ht="13.5">
      <c r="A200" s="152"/>
      <c r="B200" s="152"/>
      <c r="C200" s="152"/>
      <c r="D200" s="152"/>
      <c r="E200" s="152"/>
      <c r="F200" s="152"/>
      <c r="G200" s="152"/>
      <c r="H200" s="152"/>
      <c r="I200" s="152"/>
      <c r="J200" s="153"/>
      <c r="K200" s="153"/>
    </row>
    <row r="201" spans="1:11" ht="13.5">
      <c r="A201" s="152"/>
      <c r="B201" s="152"/>
      <c r="C201" s="152"/>
      <c r="D201" s="152"/>
      <c r="E201" s="152"/>
      <c r="F201" s="152"/>
      <c r="G201" s="152"/>
      <c r="H201" s="152"/>
      <c r="I201" s="152"/>
      <c r="J201" s="153"/>
      <c r="K201" s="153"/>
    </row>
    <row r="202" spans="1:11" ht="13.5">
      <c r="A202" s="152"/>
      <c r="B202" s="152"/>
      <c r="C202" s="152"/>
      <c r="D202" s="152"/>
      <c r="E202" s="152"/>
      <c r="F202" s="152"/>
      <c r="G202" s="152"/>
      <c r="H202" s="152"/>
      <c r="I202" s="152"/>
      <c r="J202" s="153"/>
      <c r="K202" s="153"/>
    </row>
    <row r="203" spans="1:11" ht="13.5">
      <c r="A203" s="152"/>
      <c r="B203" s="152"/>
      <c r="C203" s="152"/>
      <c r="D203" s="152"/>
      <c r="E203" s="152"/>
      <c r="F203" s="152"/>
      <c r="G203" s="152"/>
      <c r="H203" s="152"/>
      <c r="I203" s="152"/>
      <c r="J203" s="153"/>
      <c r="K203" s="153"/>
    </row>
    <row r="204" spans="1:11" ht="13.5">
      <c r="A204" s="152"/>
      <c r="B204" s="152"/>
      <c r="C204" s="152"/>
      <c r="D204" s="152"/>
      <c r="E204" s="152"/>
      <c r="F204" s="152"/>
      <c r="G204" s="152"/>
      <c r="H204" s="152"/>
      <c r="I204" s="152"/>
      <c r="J204" s="153"/>
      <c r="K204" s="153"/>
    </row>
    <row r="205" spans="1:11" ht="13.5">
      <c r="A205" s="152"/>
      <c r="B205" s="152"/>
      <c r="C205" s="152"/>
      <c r="D205" s="152"/>
      <c r="E205" s="152"/>
      <c r="F205" s="152"/>
      <c r="G205" s="152"/>
      <c r="H205" s="152"/>
      <c r="I205" s="152"/>
      <c r="J205" s="153"/>
      <c r="K205" s="153"/>
    </row>
    <row r="206" spans="1:11" ht="13.5">
      <c r="A206" s="152"/>
      <c r="B206" s="152"/>
      <c r="C206" s="152"/>
      <c r="D206" s="152"/>
      <c r="E206" s="152"/>
      <c r="F206" s="152"/>
      <c r="G206" s="152"/>
      <c r="H206" s="152"/>
      <c r="I206" s="152"/>
      <c r="J206" s="153"/>
      <c r="K206" s="153"/>
    </row>
    <row r="207" spans="1:11" ht="13.5">
      <c r="A207" s="152"/>
      <c r="B207" s="152"/>
      <c r="C207" s="152"/>
      <c r="D207" s="152"/>
      <c r="E207" s="152"/>
      <c r="F207" s="152"/>
      <c r="G207" s="152"/>
      <c r="H207" s="152"/>
      <c r="I207" s="152"/>
      <c r="J207" s="153"/>
      <c r="K207" s="153"/>
    </row>
    <row r="208" spans="1:11" ht="13.5">
      <c r="A208" s="152"/>
      <c r="B208" s="152"/>
      <c r="C208" s="152"/>
      <c r="D208" s="152"/>
      <c r="E208" s="152"/>
      <c r="F208" s="152"/>
      <c r="G208" s="152"/>
      <c r="H208" s="152"/>
      <c r="I208" s="152"/>
      <c r="J208" s="153"/>
      <c r="K208" s="153"/>
    </row>
    <row r="209" spans="1:11" ht="13.5">
      <c r="A209" s="152"/>
      <c r="B209" s="152"/>
      <c r="C209" s="152"/>
      <c r="D209" s="152"/>
      <c r="E209" s="152"/>
      <c r="F209" s="152"/>
      <c r="G209" s="152"/>
      <c r="H209" s="152"/>
      <c r="I209" s="152"/>
      <c r="J209" s="153"/>
      <c r="K209" s="153"/>
    </row>
    <row r="210" spans="1:11" ht="13.5">
      <c r="A210" s="152"/>
      <c r="B210" s="152"/>
      <c r="C210" s="152"/>
      <c r="D210" s="152"/>
      <c r="E210" s="152"/>
      <c r="F210" s="152"/>
      <c r="G210" s="152"/>
      <c r="H210" s="152"/>
      <c r="I210" s="152"/>
      <c r="J210" s="153"/>
      <c r="K210" s="153"/>
    </row>
    <row r="211" spans="1:11" ht="13.5">
      <c r="A211" s="152"/>
      <c r="B211" s="152"/>
      <c r="C211" s="152"/>
      <c r="D211" s="152"/>
      <c r="E211" s="152"/>
      <c r="F211" s="152"/>
      <c r="G211" s="152"/>
      <c r="H211" s="152"/>
      <c r="I211" s="152"/>
      <c r="J211" s="153"/>
      <c r="K211" s="153"/>
    </row>
    <row r="212" spans="1:11" ht="13.5">
      <c r="A212" s="152"/>
      <c r="B212" s="152"/>
      <c r="C212" s="152"/>
      <c r="D212" s="152"/>
      <c r="E212" s="152"/>
      <c r="F212" s="152"/>
      <c r="G212" s="152"/>
      <c r="H212" s="152"/>
      <c r="I212" s="152"/>
      <c r="J212" s="153"/>
      <c r="K212" s="153"/>
    </row>
    <row r="213" spans="1:11" ht="13.5">
      <c r="A213" s="152"/>
      <c r="B213" s="152"/>
      <c r="C213" s="152"/>
      <c r="D213" s="152"/>
      <c r="E213" s="152"/>
      <c r="F213" s="152"/>
      <c r="G213" s="152"/>
      <c r="H213" s="152"/>
      <c r="I213" s="152"/>
      <c r="J213" s="153"/>
      <c r="K213" s="153"/>
    </row>
    <row r="214" spans="1:11" ht="13.5">
      <c r="A214" s="152"/>
      <c r="B214" s="152"/>
      <c r="C214" s="152"/>
      <c r="D214" s="152"/>
      <c r="E214" s="152"/>
      <c r="F214" s="152"/>
      <c r="G214" s="152"/>
      <c r="H214" s="152"/>
      <c r="I214" s="152"/>
      <c r="J214" s="153"/>
      <c r="K214" s="153"/>
    </row>
    <row r="215" spans="1:11" ht="13.5">
      <c r="A215" s="152"/>
      <c r="B215" s="152"/>
      <c r="C215" s="152"/>
      <c r="D215" s="152"/>
      <c r="E215" s="152"/>
      <c r="F215" s="152"/>
      <c r="G215" s="152"/>
      <c r="H215" s="152"/>
      <c r="I215" s="152"/>
      <c r="J215" s="153"/>
      <c r="K215" s="153"/>
    </row>
    <row r="216" spans="1:11" ht="13.5">
      <c r="A216" s="152"/>
      <c r="B216" s="152"/>
      <c r="C216" s="152"/>
      <c r="D216" s="152"/>
      <c r="E216" s="152"/>
      <c r="F216" s="152"/>
      <c r="G216" s="152"/>
      <c r="H216" s="152"/>
      <c r="I216" s="152"/>
      <c r="J216" s="153"/>
      <c r="K216" s="153"/>
    </row>
    <row r="217" spans="1:11" ht="13.5">
      <c r="A217" s="152"/>
      <c r="B217" s="152"/>
      <c r="C217" s="152"/>
      <c r="D217" s="152"/>
      <c r="E217" s="152"/>
      <c r="F217" s="152"/>
      <c r="G217" s="152"/>
      <c r="H217" s="152"/>
      <c r="I217" s="152"/>
      <c r="J217" s="153"/>
      <c r="K217" s="153"/>
    </row>
    <row r="218" spans="1:11" ht="13.5">
      <c r="A218" s="152"/>
      <c r="B218" s="152"/>
      <c r="C218" s="152"/>
      <c r="D218" s="152"/>
      <c r="E218" s="152"/>
      <c r="F218" s="152"/>
      <c r="G218" s="152"/>
      <c r="H218" s="152"/>
      <c r="I218" s="152"/>
      <c r="J218" s="153"/>
      <c r="K218" s="153"/>
    </row>
    <row r="219" spans="1:11" ht="13.5">
      <c r="A219" s="152"/>
      <c r="B219" s="152"/>
      <c r="C219" s="152"/>
      <c r="D219" s="152"/>
      <c r="E219" s="152"/>
      <c r="F219" s="152"/>
      <c r="G219" s="152"/>
      <c r="H219" s="152"/>
      <c r="I219" s="152"/>
      <c r="J219" s="153"/>
      <c r="K219" s="153"/>
    </row>
    <row r="220" spans="1:11" ht="13.5">
      <c r="A220" s="152"/>
      <c r="B220" s="152"/>
      <c r="C220" s="152"/>
      <c r="D220" s="152"/>
      <c r="E220" s="152"/>
      <c r="F220" s="152"/>
      <c r="G220" s="152"/>
      <c r="H220" s="152"/>
      <c r="I220" s="152"/>
      <c r="J220" s="153"/>
      <c r="K220" s="153"/>
    </row>
    <row r="221" spans="1:11" ht="13.5">
      <c r="A221" s="152"/>
      <c r="B221" s="152"/>
      <c r="C221" s="152"/>
      <c r="D221" s="152"/>
      <c r="E221" s="152"/>
      <c r="F221" s="152"/>
      <c r="G221" s="152"/>
      <c r="H221" s="152"/>
      <c r="I221" s="152"/>
      <c r="J221" s="153"/>
      <c r="K221" s="153"/>
    </row>
    <row r="222" spans="1:11" ht="13.5">
      <c r="A222" s="152"/>
      <c r="B222" s="152"/>
      <c r="C222" s="152"/>
      <c r="D222" s="152"/>
      <c r="E222" s="152"/>
      <c r="F222" s="152"/>
      <c r="G222" s="152"/>
      <c r="H222" s="152"/>
      <c r="I222" s="152"/>
      <c r="J222" s="153"/>
      <c r="K222" s="153"/>
    </row>
    <row r="223" spans="1:11" ht="13.5">
      <c r="A223" s="152"/>
      <c r="B223" s="152"/>
      <c r="C223" s="152"/>
      <c r="D223" s="152"/>
      <c r="E223" s="152"/>
      <c r="F223" s="152"/>
      <c r="G223" s="152"/>
      <c r="H223" s="152"/>
      <c r="I223" s="152"/>
      <c r="J223" s="153"/>
      <c r="K223" s="153"/>
    </row>
    <row r="224" spans="1:11" ht="13.5">
      <c r="A224" s="152"/>
      <c r="B224" s="152"/>
      <c r="C224" s="152"/>
      <c r="D224" s="152"/>
      <c r="E224" s="152"/>
      <c r="F224" s="152"/>
      <c r="G224" s="152"/>
      <c r="H224" s="152"/>
      <c r="I224" s="152"/>
      <c r="J224" s="153"/>
      <c r="K224" s="153"/>
    </row>
    <row r="225" spans="1:11" ht="13.5">
      <c r="A225" s="152"/>
      <c r="B225" s="152"/>
      <c r="C225" s="152"/>
      <c r="D225" s="152"/>
      <c r="E225" s="152"/>
      <c r="F225" s="152"/>
      <c r="G225" s="152"/>
      <c r="H225" s="152"/>
      <c r="I225" s="152"/>
      <c r="J225" s="153"/>
      <c r="K225" s="153"/>
    </row>
    <row r="226" spans="1:11" ht="13.5">
      <c r="A226" s="152"/>
      <c r="B226" s="152"/>
      <c r="C226" s="152"/>
      <c r="D226" s="152"/>
      <c r="E226" s="152"/>
      <c r="F226" s="152"/>
      <c r="G226" s="152"/>
      <c r="H226" s="152"/>
      <c r="I226" s="152"/>
      <c r="J226" s="153"/>
      <c r="K226" s="153"/>
    </row>
    <row r="227" spans="1:11" ht="13.5">
      <c r="A227" s="152"/>
      <c r="B227" s="152"/>
      <c r="C227" s="152"/>
      <c r="D227" s="152"/>
      <c r="E227" s="152"/>
      <c r="F227" s="152"/>
      <c r="G227" s="152"/>
      <c r="H227" s="152"/>
      <c r="I227" s="152"/>
      <c r="J227" s="153"/>
      <c r="K227" s="153"/>
    </row>
    <row r="228" spans="1:11" ht="13.5">
      <c r="A228" s="152"/>
      <c r="B228" s="152"/>
      <c r="C228" s="152"/>
      <c r="D228" s="152"/>
      <c r="E228" s="152"/>
      <c r="F228" s="152"/>
      <c r="G228" s="152"/>
      <c r="H228" s="152"/>
      <c r="I228" s="152"/>
      <c r="J228" s="153"/>
      <c r="K228" s="153"/>
    </row>
    <row r="229" spans="1:11" ht="13.5">
      <c r="A229" s="152"/>
      <c r="B229" s="152"/>
      <c r="C229" s="152"/>
      <c r="D229" s="152"/>
      <c r="E229" s="152"/>
      <c r="F229" s="152"/>
      <c r="G229" s="152"/>
      <c r="H229" s="152"/>
      <c r="I229" s="152"/>
      <c r="J229" s="153"/>
      <c r="K229" s="153"/>
    </row>
    <row r="230" spans="1:11" ht="13.5">
      <c r="A230" s="152"/>
      <c r="B230" s="152"/>
      <c r="C230" s="152"/>
      <c r="D230" s="152"/>
      <c r="E230" s="152"/>
      <c r="F230" s="152"/>
      <c r="G230" s="152"/>
      <c r="H230" s="152"/>
      <c r="I230" s="152"/>
      <c r="J230" s="153"/>
      <c r="K230" s="153"/>
    </row>
    <row r="231" spans="1:11" ht="13.5">
      <c r="A231" s="152"/>
      <c r="B231" s="152"/>
      <c r="C231" s="152"/>
      <c r="D231" s="152"/>
      <c r="E231" s="152"/>
      <c r="F231" s="152"/>
      <c r="G231" s="152"/>
      <c r="H231" s="152"/>
      <c r="I231" s="152"/>
      <c r="J231" s="153"/>
      <c r="K231" s="153"/>
    </row>
    <row r="232" spans="1:11" ht="13.5">
      <c r="A232" s="152"/>
      <c r="B232" s="152"/>
      <c r="C232" s="152"/>
      <c r="D232" s="152"/>
      <c r="E232" s="152"/>
      <c r="F232" s="152"/>
      <c r="G232" s="152"/>
      <c r="H232" s="152"/>
      <c r="I232" s="152"/>
      <c r="J232" s="153"/>
      <c r="K232" s="153"/>
    </row>
    <row r="233" spans="1:11" ht="13.5">
      <c r="A233" s="152"/>
      <c r="B233" s="152"/>
      <c r="C233" s="152"/>
      <c r="D233" s="152"/>
      <c r="E233" s="152"/>
      <c r="F233" s="152"/>
      <c r="G233" s="152"/>
      <c r="H233" s="152"/>
      <c r="I233" s="152"/>
      <c r="J233" s="153"/>
      <c r="K233" s="153"/>
    </row>
    <row r="234" spans="1:11" ht="13.5">
      <c r="A234" s="152"/>
      <c r="B234" s="152"/>
      <c r="C234" s="152"/>
      <c r="D234" s="152"/>
      <c r="E234" s="152"/>
      <c r="F234" s="152"/>
      <c r="G234" s="152"/>
      <c r="H234" s="152"/>
      <c r="I234" s="152"/>
      <c r="J234" s="153"/>
      <c r="K234" s="153"/>
    </row>
    <row r="235" spans="1:11" ht="13.5">
      <c r="A235" s="152"/>
      <c r="B235" s="152"/>
      <c r="C235" s="152"/>
      <c r="D235" s="152"/>
      <c r="E235" s="152"/>
      <c r="F235" s="152"/>
      <c r="G235" s="152"/>
      <c r="H235" s="152"/>
      <c r="I235" s="152"/>
      <c r="J235" s="153"/>
      <c r="K235" s="153"/>
    </row>
    <row r="236" spans="1:11" ht="13.5">
      <c r="A236" s="152"/>
      <c r="B236" s="152"/>
      <c r="C236" s="152"/>
      <c r="D236" s="152"/>
      <c r="E236" s="152"/>
      <c r="F236" s="152"/>
      <c r="G236" s="152"/>
      <c r="H236" s="152"/>
      <c r="I236" s="152"/>
      <c r="J236" s="153"/>
      <c r="K236" s="153"/>
    </row>
    <row r="237" spans="1:11" ht="13.5">
      <c r="A237" s="152"/>
      <c r="B237" s="152"/>
      <c r="C237" s="152"/>
      <c r="D237" s="152"/>
      <c r="E237" s="152"/>
      <c r="F237" s="152"/>
      <c r="G237" s="152"/>
      <c r="H237" s="152"/>
      <c r="I237" s="152"/>
      <c r="J237" s="153"/>
      <c r="K237" s="153"/>
    </row>
    <row r="238" spans="1:11" ht="13.5">
      <c r="A238" s="152"/>
      <c r="B238" s="152"/>
      <c r="C238" s="152"/>
      <c r="D238" s="152"/>
      <c r="E238" s="152"/>
      <c r="F238" s="152"/>
      <c r="G238" s="152"/>
      <c r="H238" s="152"/>
      <c r="I238" s="152"/>
      <c r="J238" s="153"/>
      <c r="K238" s="153"/>
    </row>
    <row r="239" spans="1:11" ht="13.5">
      <c r="A239" s="152"/>
      <c r="B239" s="152"/>
      <c r="C239" s="152"/>
      <c r="D239" s="152"/>
      <c r="E239" s="152"/>
      <c r="F239" s="152"/>
      <c r="G239" s="152"/>
      <c r="H239" s="152"/>
      <c r="I239" s="152"/>
      <c r="J239" s="153"/>
      <c r="K239" s="153"/>
    </row>
    <row r="240" spans="1:11" ht="13.5">
      <c r="A240" s="152"/>
      <c r="B240" s="152"/>
      <c r="C240" s="152"/>
      <c r="D240" s="152"/>
      <c r="E240" s="152"/>
      <c r="F240" s="152"/>
      <c r="G240" s="152"/>
      <c r="H240" s="152"/>
      <c r="I240" s="152"/>
      <c r="J240" s="153"/>
      <c r="K240" s="153"/>
    </row>
    <row r="241" spans="1:11" ht="13.5">
      <c r="A241" s="152"/>
      <c r="B241" s="152"/>
      <c r="C241" s="152"/>
      <c r="D241" s="152"/>
      <c r="E241" s="152"/>
      <c r="F241" s="152"/>
      <c r="G241" s="152"/>
      <c r="H241" s="152"/>
      <c r="I241" s="152"/>
      <c r="J241" s="153"/>
      <c r="K241" s="153"/>
    </row>
    <row r="242" spans="1:11" ht="13.5">
      <c r="A242" s="152"/>
      <c r="B242" s="152"/>
      <c r="C242" s="152"/>
      <c r="D242" s="152"/>
      <c r="E242" s="152"/>
      <c r="F242" s="152"/>
      <c r="G242" s="152"/>
      <c r="H242" s="152"/>
      <c r="I242" s="152"/>
      <c r="J242" s="153"/>
      <c r="K242" s="153"/>
    </row>
    <row r="243" spans="1:11" ht="13.5">
      <c r="A243" s="152"/>
      <c r="B243" s="152"/>
      <c r="C243" s="152"/>
      <c r="D243" s="152"/>
      <c r="E243" s="152"/>
      <c r="F243" s="152"/>
      <c r="G243" s="152"/>
      <c r="H243" s="152"/>
      <c r="I243" s="152"/>
      <c r="J243" s="153"/>
      <c r="K243" s="153"/>
    </row>
    <row r="244" spans="1:11" ht="13.5">
      <c r="A244" s="152"/>
      <c r="B244" s="152"/>
      <c r="C244" s="152"/>
      <c r="D244" s="152"/>
      <c r="E244" s="152"/>
      <c r="F244" s="152"/>
      <c r="G244" s="152"/>
      <c r="H244" s="152"/>
      <c r="I244" s="152"/>
      <c r="J244" s="153"/>
      <c r="K244" s="153"/>
    </row>
    <row r="245" spans="1:11" ht="13.5">
      <c r="A245" s="152"/>
      <c r="B245" s="152"/>
      <c r="C245" s="152"/>
      <c r="D245" s="152"/>
      <c r="E245" s="152"/>
      <c r="F245" s="152"/>
      <c r="G245" s="152"/>
      <c r="H245" s="152"/>
      <c r="I245" s="152"/>
      <c r="J245" s="153"/>
      <c r="K245" s="153"/>
    </row>
    <row r="246" spans="1:11" ht="13.5">
      <c r="A246" s="152"/>
      <c r="B246" s="152"/>
      <c r="C246" s="152"/>
      <c r="D246" s="152"/>
      <c r="E246" s="152"/>
      <c r="F246" s="152"/>
      <c r="G246" s="152"/>
      <c r="H246" s="152"/>
      <c r="I246" s="152"/>
      <c r="J246" s="153"/>
      <c r="K246" s="153"/>
    </row>
    <row r="247" spans="1:11" ht="13.5">
      <c r="A247" s="152"/>
      <c r="B247" s="152"/>
      <c r="C247" s="152"/>
      <c r="D247" s="152"/>
      <c r="E247" s="152"/>
      <c r="F247" s="152"/>
      <c r="G247" s="152"/>
      <c r="H247" s="152"/>
      <c r="I247" s="152"/>
      <c r="J247" s="153"/>
      <c r="K247" s="153"/>
    </row>
    <row r="248" spans="1:11" ht="13.5">
      <c r="A248" s="152"/>
      <c r="B248" s="152"/>
      <c r="C248" s="152"/>
      <c r="D248" s="152"/>
      <c r="E248" s="152"/>
      <c r="F248" s="152"/>
      <c r="G248" s="152"/>
      <c r="H248" s="152"/>
      <c r="I248" s="152"/>
      <c r="J248" s="153"/>
      <c r="K248" s="153"/>
    </row>
    <row r="249" spans="1:11" ht="13.5">
      <c r="A249" s="152"/>
      <c r="B249" s="152"/>
      <c r="C249" s="152"/>
      <c r="D249" s="152"/>
      <c r="E249" s="152"/>
      <c r="F249" s="152"/>
      <c r="G249" s="152"/>
      <c r="H249" s="152"/>
      <c r="I249" s="152"/>
      <c r="J249" s="153"/>
      <c r="K249" s="153"/>
    </row>
    <row r="250" spans="1:11" ht="13.5">
      <c r="A250" s="152"/>
      <c r="B250" s="152"/>
      <c r="C250" s="152"/>
      <c r="D250" s="152"/>
      <c r="E250" s="152"/>
      <c r="F250" s="152"/>
      <c r="G250" s="152"/>
      <c r="H250" s="152"/>
      <c r="I250" s="152"/>
      <c r="J250" s="153"/>
      <c r="K250" s="153"/>
    </row>
    <row r="251" spans="1:11" ht="13.5">
      <c r="A251" s="152"/>
      <c r="B251" s="152"/>
      <c r="C251" s="152"/>
      <c r="D251" s="152"/>
      <c r="E251" s="152"/>
      <c r="F251" s="152"/>
      <c r="G251" s="152"/>
      <c r="H251" s="152"/>
      <c r="I251" s="152"/>
      <c r="J251" s="153"/>
      <c r="K251" s="153"/>
    </row>
    <row r="252" spans="1:11" ht="13.5">
      <c r="A252" s="152"/>
      <c r="B252" s="152"/>
      <c r="C252" s="152"/>
      <c r="D252" s="152"/>
      <c r="E252" s="152"/>
      <c r="F252" s="152"/>
      <c r="G252" s="152"/>
      <c r="H252" s="152"/>
      <c r="I252" s="152"/>
      <c r="J252" s="153"/>
      <c r="K252" s="153"/>
    </row>
    <row r="253" spans="1:11" ht="13.5">
      <c r="A253" s="152"/>
      <c r="B253" s="152"/>
      <c r="C253" s="152"/>
      <c r="D253" s="152"/>
      <c r="E253" s="152"/>
      <c r="F253" s="152"/>
      <c r="G253" s="152"/>
      <c r="H253" s="152"/>
      <c r="I253" s="152"/>
      <c r="J253" s="153"/>
      <c r="K253" s="153"/>
    </row>
    <row r="254" spans="1:11" ht="13.5">
      <c r="A254" s="152"/>
      <c r="B254" s="152"/>
      <c r="C254" s="152"/>
      <c r="D254" s="152"/>
      <c r="E254" s="152"/>
      <c r="F254" s="152"/>
      <c r="G254" s="152"/>
      <c r="H254" s="152"/>
      <c r="I254" s="152"/>
      <c r="J254" s="153"/>
      <c r="K254" s="153"/>
    </row>
    <row r="255" spans="1:11" ht="13.5">
      <c r="A255" s="152"/>
      <c r="B255" s="152"/>
      <c r="C255" s="152"/>
      <c r="D255" s="152"/>
      <c r="E255" s="152"/>
      <c r="F255" s="152"/>
      <c r="G255" s="152"/>
      <c r="H255" s="152"/>
      <c r="I255" s="152"/>
      <c r="J255" s="153"/>
      <c r="K255" s="153"/>
    </row>
    <row r="256" spans="1:11" ht="13.5">
      <c r="A256" s="152"/>
      <c r="B256" s="152"/>
      <c r="C256" s="152"/>
      <c r="D256" s="152"/>
      <c r="E256" s="152"/>
      <c r="F256" s="152"/>
      <c r="G256" s="152"/>
      <c r="H256" s="152"/>
      <c r="I256" s="152"/>
      <c r="J256" s="153"/>
      <c r="K256" s="153"/>
    </row>
    <row r="257" spans="1:11" ht="13.5">
      <c r="A257" s="152"/>
      <c r="B257" s="152"/>
      <c r="C257" s="152"/>
      <c r="D257" s="152"/>
      <c r="E257" s="152"/>
      <c r="F257" s="152"/>
      <c r="G257" s="152"/>
      <c r="H257" s="152"/>
      <c r="I257" s="152"/>
      <c r="J257" s="153"/>
      <c r="K257" s="153"/>
    </row>
    <row r="258" spans="1:11" ht="13.5">
      <c r="A258" s="152"/>
      <c r="B258" s="152"/>
      <c r="C258" s="152"/>
      <c r="D258" s="152"/>
      <c r="E258" s="152"/>
      <c r="F258" s="152"/>
      <c r="G258" s="152"/>
      <c r="H258" s="152"/>
      <c r="I258" s="152"/>
      <c r="J258" s="153"/>
      <c r="K258" s="153"/>
    </row>
    <row r="259" spans="1:11" ht="13.5">
      <c r="A259" s="152"/>
      <c r="B259" s="152"/>
      <c r="C259" s="152"/>
      <c r="D259" s="152"/>
      <c r="E259" s="152"/>
      <c r="F259" s="152"/>
      <c r="G259" s="152"/>
      <c r="H259" s="152"/>
      <c r="I259" s="152"/>
      <c r="J259" s="153"/>
      <c r="K259" s="153"/>
    </row>
    <row r="260" spans="1:11" ht="13.5">
      <c r="A260" s="152"/>
      <c r="B260" s="152"/>
      <c r="C260" s="152"/>
      <c r="D260" s="152"/>
      <c r="E260" s="152"/>
      <c r="F260" s="152"/>
      <c r="G260" s="152"/>
      <c r="H260" s="152"/>
      <c r="I260" s="152"/>
      <c r="J260" s="153"/>
      <c r="K260" s="153"/>
    </row>
    <row r="261" spans="1:11" ht="13.5">
      <c r="A261" s="152"/>
      <c r="B261" s="152"/>
      <c r="C261" s="152"/>
      <c r="D261" s="152"/>
      <c r="E261" s="152"/>
      <c r="F261" s="152"/>
      <c r="G261" s="152"/>
      <c r="H261" s="152"/>
      <c r="I261" s="152"/>
      <c r="J261" s="153"/>
      <c r="K261" s="153"/>
    </row>
    <row r="262" spans="1:11" ht="13.5">
      <c r="A262" s="152"/>
      <c r="B262" s="152"/>
      <c r="C262" s="152"/>
      <c r="D262" s="152"/>
      <c r="E262" s="152"/>
      <c r="F262" s="152"/>
      <c r="G262" s="152"/>
      <c r="H262" s="152"/>
      <c r="I262" s="152"/>
      <c r="J262" s="153"/>
      <c r="K262" s="153"/>
    </row>
    <row r="263" spans="1:11" ht="13.5">
      <c r="A263" s="152"/>
      <c r="B263" s="152"/>
      <c r="C263" s="152"/>
      <c r="D263" s="152"/>
      <c r="E263" s="152"/>
      <c r="F263" s="152"/>
      <c r="G263" s="152"/>
      <c r="H263" s="152"/>
      <c r="I263" s="152"/>
      <c r="J263" s="153"/>
      <c r="K263" s="153"/>
    </row>
    <row r="264" spans="1:11" ht="13.5">
      <c r="A264" s="152"/>
      <c r="B264" s="152"/>
      <c r="C264" s="152"/>
      <c r="D264" s="152"/>
      <c r="E264" s="152"/>
      <c r="F264" s="152"/>
      <c r="G264" s="152"/>
      <c r="H264" s="152"/>
      <c r="I264" s="152"/>
      <c r="J264" s="153"/>
      <c r="K264" s="153"/>
    </row>
    <row r="265" spans="1:11" ht="13.5">
      <c r="A265" s="152"/>
      <c r="B265" s="152"/>
      <c r="C265" s="152"/>
      <c r="D265" s="152"/>
      <c r="E265" s="152"/>
      <c r="F265" s="152"/>
      <c r="G265" s="152"/>
      <c r="H265" s="152"/>
      <c r="I265" s="152"/>
      <c r="J265" s="153"/>
      <c r="K265" s="153"/>
    </row>
    <row r="266" spans="1:11" ht="13.5">
      <c r="A266" s="152"/>
      <c r="B266" s="152"/>
      <c r="C266" s="152"/>
      <c r="D266" s="152"/>
      <c r="E266" s="152"/>
      <c r="F266" s="152"/>
      <c r="G266" s="152"/>
      <c r="H266" s="152"/>
      <c r="I266" s="152"/>
      <c r="J266" s="153"/>
      <c r="K266" s="153"/>
    </row>
    <row r="267" spans="1:11" ht="13.5">
      <c r="A267" s="152"/>
      <c r="B267" s="152"/>
      <c r="C267" s="152"/>
      <c r="D267" s="152"/>
      <c r="E267" s="152"/>
      <c r="F267" s="152"/>
      <c r="G267" s="152"/>
      <c r="H267" s="152"/>
      <c r="I267" s="152"/>
      <c r="J267" s="153"/>
      <c r="K267" s="153"/>
    </row>
    <row r="268" spans="1:11" ht="13.5">
      <c r="A268" s="152"/>
      <c r="B268" s="152"/>
      <c r="C268" s="152"/>
      <c r="D268" s="152"/>
      <c r="E268" s="152"/>
      <c r="F268" s="152"/>
      <c r="G268" s="152"/>
      <c r="H268" s="152"/>
      <c r="I268" s="152"/>
      <c r="J268" s="153"/>
      <c r="K268" s="153"/>
    </row>
    <row r="269" spans="1:11" ht="13.5">
      <c r="A269" s="152"/>
      <c r="B269" s="152"/>
      <c r="C269" s="152"/>
      <c r="D269" s="152"/>
      <c r="E269" s="152"/>
      <c r="F269" s="152"/>
      <c r="G269" s="152"/>
      <c r="H269" s="152"/>
      <c r="I269" s="152"/>
      <c r="J269" s="153"/>
      <c r="K269" s="153"/>
    </row>
    <row r="270" spans="1:11" ht="13.5">
      <c r="A270" s="152"/>
      <c r="B270" s="152"/>
      <c r="C270" s="152"/>
      <c r="D270" s="152"/>
      <c r="E270" s="152"/>
      <c r="F270" s="152"/>
      <c r="G270" s="152"/>
      <c r="H270" s="152"/>
      <c r="I270" s="152"/>
      <c r="J270" s="153"/>
      <c r="K270" s="153"/>
    </row>
    <row r="271" spans="1:11" ht="13.5">
      <c r="A271" s="152"/>
      <c r="B271" s="152"/>
      <c r="C271" s="152"/>
      <c r="D271" s="152"/>
      <c r="E271" s="152"/>
      <c r="F271" s="152"/>
      <c r="G271" s="152"/>
      <c r="H271" s="152"/>
      <c r="I271" s="152"/>
      <c r="J271" s="153"/>
      <c r="K271" s="153"/>
    </row>
    <row r="272" spans="1:11" ht="13.5">
      <c r="A272" s="152"/>
      <c r="B272" s="152"/>
      <c r="C272" s="152"/>
      <c r="D272" s="152"/>
      <c r="E272" s="152"/>
      <c r="F272" s="152"/>
      <c r="G272" s="152"/>
      <c r="H272" s="152"/>
      <c r="I272" s="152"/>
      <c r="J272" s="153"/>
      <c r="K272" s="153"/>
    </row>
    <row r="273" spans="1:11" ht="13.5">
      <c r="A273" s="152"/>
      <c r="B273" s="152"/>
      <c r="C273" s="152"/>
      <c r="D273" s="152"/>
      <c r="E273" s="152"/>
      <c r="F273" s="152"/>
      <c r="G273" s="152"/>
      <c r="H273" s="152"/>
      <c r="I273" s="152"/>
      <c r="J273" s="153"/>
      <c r="K273" s="153"/>
    </row>
    <row r="274" spans="1:11" ht="13.5">
      <c r="A274" s="152"/>
      <c r="B274" s="152"/>
      <c r="C274" s="152"/>
      <c r="D274" s="152"/>
      <c r="E274" s="152"/>
      <c r="F274" s="152"/>
      <c r="G274" s="152"/>
      <c r="H274" s="152"/>
      <c r="I274" s="152"/>
      <c r="J274" s="153"/>
      <c r="K274" s="153"/>
    </row>
    <row r="275" spans="1:11" ht="13.5">
      <c r="A275" s="152"/>
      <c r="B275" s="152"/>
      <c r="C275" s="152"/>
      <c r="D275" s="152"/>
      <c r="E275" s="152"/>
      <c r="F275" s="152"/>
      <c r="G275" s="152"/>
      <c r="H275" s="152"/>
      <c r="I275" s="152"/>
      <c r="J275" s="153"/>
      <c r="K275" s="153"/>
    </row>
    <row r="276" spans="1:11" ht="13.5">
      <c r="A276" s="152"/>
      <c r="B276" s="152"/>
      <c r="C276" s="152"/>
      <c r="D276" s="152"/>
      <c r="E276" s="152"/>
      <c r="F276" s="152"/>
      <c r="G276" s="152"/>
      <c r="H276" s="152"/>
      <c r="I276" s="152"/>
      <c r="J276" s="153"/>
      <c r="K276" s="153"/>
    </row>
    <row r="277" spans="1:11" ht="13.5">
      <c r="A277" s="152"/>
      <c r="B277" s="152"/>
      <c r="C277" s="152"/>
      <c r="D277" s="152"/>
      <c r="E277" s="152"/>
      <c r="F277" s="152"/>
      <c r="G277" s="152"/>
      <c r="H277" s="152"/>
      <c r="I277" s="152"/>
      <c r="J277" s="153"/>
      <c r="K277" s="153"/>
    </row>
    <row r="278" spans="1:11" ht="13.5">
      <c r="A278" s="152"/>
      <c r="B278" s="152"/>
      <c r="C278" s="152"/>
      <c r="D278" s="152"/>
      <c r="E278" s="152"/>
      <c r="F278" s="152"/>
      <c r="G278" s="152"/>
      <c r="H278" s="152"/>
      <c r="I278" s="152"/>
      <c r="J278" s="153"/>
      <c r="K278" s="153"/>
    </row>
    <row r="279" spans="1:11" ht="13.5">
      <c r="A279" s="152"/>
      <c r="B279" s="152"/>
      <c r="C279" s="152"/>
      <c r="D279" s="152"/>
      <c r="E279" s="152"/>
      <c r="F279" s="152"/>
      <c r="G279" s="152"/>
      <c r="H279" s="152"/>
      <c r="I279" s="152"/>
      <c r="J279" s="153"/>
      <c r="K279" s="153"/>
    </row>
    <row r="280" spans="1:11" ht="13.5">
      <c r="A280" s="152"/>
      <c r="B280" s="152"/>
      <c r="C280" s="152"/>
      <c r="D280" s="152"/>
      <c r="E280" s="152"/>
      <c r="F280" s="152"/>
      <c r="G280" s="152"/>
      <c r="H280" s="152"/>
      <c r="I280" s="152"/>
      <c r="J280" s="153"/>
      <c r="K280" s="153"/>
    </row>
    <row r="281" spans="1:11" ht="13.5">
      <c r="A281" s="152"/>
      <c r="B281" s="152"/>
      <c r="C281" s="152"/>
      <c r="D281" s="152"/>
      <c r="E281" s="152"/>
      <c r="F281" s="152"/>
      <c r="G281" s="152"/>
      <c r="H281" s="152"/>
      <c r="I281" s="152"/>
      <c r="J281" s="153"/>
      <c r="K281" s="153"/>
    </row>
    <row r="282" spans="1:11" ht="13.5">
      <c r="A282" s="152"/>
      <c r="B282" s="152"/>
      <c r="C282" s="152"/>
      <c r="D282" s="152"/>
      <c r="E282" s="152"/>
      <c r="F282" s="152"/>
      <c r="G282" s="152"/>
      <c r="H282" s="152"/>
      <c r="I282" s="152"/>
      <c r="J282" s="153"/>
      <c r="K282" s="153"/>
    </row>
    <row r="283" spans="1:11" ht="13.5">
      <c r="A283" s="152"/>
      <c r="B283" s="152"/>
      <c r="C283" s="152"/>
      <c r="D283" s="152"/>
      <c r="E283" s="152"/>
      <c r="F283" s="152"/>
      <c r="G283" s="152"/>
      <c r="H283" s="152"/>
      <c r="I283" s="152"/>
      <c r="J283" s="153"/>
      <c r="K283" s="153"/>
    </row>
    <row r="284" spans="1:11" ht="13.5">
      <c r="A284" s="152"/>
      <c r="B284" s="152"/>
      <c r="C284" s="152"/>
      <c r="D284" s="152"/>
      <c r="E284" s="152"/>
      <c r="F284" s="152"/>
      <c r="G284" s="152"/>
      <c r="H284" s="152"/>
      <c r="I284" s="152"/>
      <c r="J284" s="153"/>
      <c r="K284" s="153"/>
    </row>
    <row r="285" spans="1:11" ht="13.5">
      <c r="A285" s="152"/>
      <c r="B285" s="152"/>
      <c r="C285" s="152"/>
      <c r="D285" s="152"/>
      <c r="E285" s="152"/>
      <c r="F285" s="152"/>
      <c r="G285" s="152"/>
      <c r="H285" s="152"/>
      <c r="I285" s="152"/>
      <c r="J285" s="153"/>
      <c r="K285" s="153"/>
    </row>
    <row r="286" spans="1:11" ht="13.5">
      <c r="A286" s="152"/>
      <c r="B286" s="152"/>
      <c r="C286" s="152"/>
      <c r="D286" s="152"/>
      <c r="E286" s="152"/>
      <c r="F286" s="152"/>
      <c r="G286" s="152"/>
      <c r="H286" s="152"/>
      <c r="I286" s="152"/>
      <c r="J286" s="153"/>
      <c r="K286" s="153"/>
    </row>
    <row r="287" spans="1:11" ht="13.5">
      <c r="A287" s="152"/>
      <c r="B287" s="152"/>
      <c r="C287" s="152"/>
      <c r="D287" s="152"/>
      <c r="E287" s="152"/>
      <c r="F287" s="152"/>
      <c r="G287" s="152"/>
      <c r="H287" s="152"/>
      <c r="I287" s="152"/>
      <c r="J287" s="153"/>
      <c r="K287" s="153"/>
    </row>
    <row r="288" spans="1:11" ht="13.5">
      <c r="A288" s="152"/>
      <c r="B288" s="152"/>
      <c r="C288" s="152"/>
      <c r="D288" s="152"/>
      <c r="E288" s="152"/>
      <c r="F288" s="152"/>
      <c r="G288" s="152"/>
      <c r="H288" s="152"/>
      <c r="I288" s="152"/>
      <c r="J288" s="153"/>
      <c r="K288" s="153"/>
    </row>
    <row r="289" spans="1:11" ht="13.5">
      <c r="A289" s="152"/>
      <c r="B289" s="152"/>
      <c r="C289" s="152"/>
      <c r="D289" s="152"/>
      <c r="E289" s="152"/>
      <c r="F289" s="152"/>
      <c r="G289" s="152"/>
      <c r="H289" s="152"/>
      <c r="I289" s="152"/>
      <c r="J289" s="153"/>
      <c r="K289" s="153"/>
    </row>
    <row r="290" spans="1:11" ht="13.5">
      <c r="A290" s="152"/>
      <c r="B290" s="152"/>
      <c r="C290" s="152"/>
      <c r="D290" s="152"/>
      <c r="E290" s="152"/>
      <c r="F290" s="152"/>
      <c r="G290" s="152"/>
      <c r="H290" s="152"/>
      <c r="I290" s="152"/>
      <c r="J290" s="153"/>
      <c r="K290" s="153"/>
    </row>
    <row r="291" spans="1:11" ht="13.5">
      <c r="A291" s="152"/>
      <c r="B291" s="152"/>
      <c r="C291" s="152"/>
      <c r="D291" s="152"/>
      <c r="E291" s="152"/>
      <c r="F291" s="152"/>
      <c r="G291" s="152"/>
      <c r="H291" s="152"/>
      <c r="I291" s="152"/>
      <c r="J291" s="153"/>
      <c r="K291" s="153"/>
    </row>
    <row r="292" spans="1:11" ht="13.5">
      <c r="A292" s="152"/>
      <c r="B292" s="152"/>
      <c r="C292" s="152"/>
      <c r="D292" s="152"/>
      <c r="E292" s="152"/>
      <c r="F292" s="152"/>
      <c r="G292" s="152"/>
      <c r="H292" s="152"/>
      <c r="I292" s="152"/>
      <c r="J292" s="153"/>
      <c r="K292" s="153"/>
    </row>
    <row r="293" spans="1:11" ht="13.5">
      <c r="A293" s="152"/>
      <c r="B293" s="152"/>
      <c r="C293" s="152"/>
      <c r="D293" s="152"/>
      <c r="E293" s="152"/>
      <c r="F293" s="152"/>
      <c r="G293" s="152"/>
      <c r="H293" s="152"/>
      <c r="I293" s="152"/>
      <c r="J293" s="153"/>
      <c r="K293" s="153"/>
    </row>
    <row r="294" spans="1:11" ht="13.5">
      <c r="A294" s="152"/>
      <c r="B294" s="152"/>
      <c r="C294" s="152"/>
      <c r="D294" s="152"/>
      <c r="E294" s="152"/>
      <c r="F294" s="152"/>
      <c r="G294" s="152"/>
      <c r="H294" s="152"/>
      <c r="I294" s="152"/>
      <c r="J294" s="153"/>
      <c r="K294" s="153"/>
    </row>
    <row r="295" spans="1:11" ht="13.5">
      <c r="A295" s="152"/>
      <c r="B295" s="152"/>
      <c r="C295" s="152"/>
      <c r="D295" s="152"/>
      <c r="E295" s="152"/>
      <c r="F295" s="152"/>
      <c r="G295" s="152"/>
      <c r="H295" s="152"/>
      <c r="I295" s="152"/>
      <c r="J295" s="153"/>
      <c r="K295" s="153"/>
    </row>
    <row r="296" spans="1:11" ht="13.5">
      <c r="A296" s="152"/>
      <c r="B296" s="152"/>
      <c r="C296" s="152"/>
      <c r="D296" s="152"/>
      <c r="E296" s="152"/>
      <c r="F296" s="152"/>
      <c r="G296" s="152"/>
      <c r="H296" s="152"/>
      <c r="I296" s="152"/>
      <c r="J296" s="153"/>
      <c r="K296" s="153"/>
    </row>
    <row r="297" spans="1:11" ht="13.5">
      <c r="A297" s="152"/>
      <c r="B297" s="152"/>
      <c r="C297" s="152"/>
      <c r="D297" s="152"/>
      <c r="E297" s="152"/>
      <c r="F297" s="152"/>
      <c r="G297" s="152"/>
      <c r="H297" s="152"/>
      <c r="I297" s="152"/>
      <c r="J297" s="153"/>
      <c r="K297" s="153"/>
    </row>
    <row r="298" spans="1:11" ht="13.5">
      <c r="A298" s="152"/>
      <c r="B298" s="152"/>
      <c r="C298" s="152"/>
      <c r="D298" s="152"/>
      <c r="E298" s="152"/>
      <c r="F298" s="152"/>
      <c r="G298" s="152"/>
      <c r="H298" s="152"/>
      <c r="I298" s="152"/>
      <c r="J298" s="153"/>
      <c r="K298" s="153"/>
    </row>
    <row r="299" spans="1:11" ht="13.5">
      <c r="A299" s="152"/>
      <c r="B299" s="152"/>
      <c r="C299" s="152"/>
      <c r="D299" s="152"/>
      <c r="E299" s="152"/>
      <c r="F299" s="152"/>
      <c r="G299" s="152"/>
      <c r="H299" s="152"/>
      <c r="I299" s="152"/>
      <c r="J299" s="153"/>
      <c r="K299" s="153"/>
    </row>
    <row r="300" spans="1:11" ht="13.5">
      <c r="A300" s="152"/>
      <c r="B300" s="152"/>
      <c r="C300" s="152"/>
      <c r="D300" s="152"/>
      <c r="E300" s="152"/>
      <c r="F300" s="152"/>
      <c r="G300" s="152"/>
      <c r="H300" s="152"/>
      <c r="I300" s="152"/>
      <c r="J300" s="153"/>
      <c r="K300" s="153"/>
    </row>
    <row r="301" spans="1:11" ht="13.5">
      <c r="A301" s="152"/>
      <c r="B301" s="152"/>
      <c r="C301" s="152"/>
      <c r="D301" s="152"/>
      <c r="E301" s="152"/>
      <c r="F301" s="152"/>
      <c r="G301" s="152"/>
      <c r="H301" s="152"/>
      <c r="I301" s="152"/>
      <c r="J301" s="153"/>
      <c r="K301" s="153"/>
    </row>
    <row r="302" spans="1:11" ht="13.5">
      <c r="A302" s="152"/>
      <c r="B302" s="152"/>
      <c r="C302" s="152"/>
      <c r="D302" s="152"/>
      <c r="E302" s="152"/>
      <c r="F302" s="152"/>
      <c r="G302" s="152"/>
      <c r="H302" s="152"/>
      <c r="I302" s="152"/>
      <c r="J302" s="153"/>
      <c r="K302" s="153"/>
    </row>
    <row r="303" spans="1:11" ht="13.5">
      <c r="A303" s="152"/>
      <c r="B303" s="152"/>
      <c r="C303" s="152"/>
      <c r="D303" s="152"/>
      <c r="E303" s="152"/>
      <c r="F303" s="152"/>
      <c r="G303" s="152"/>
      <c r="H303" s="152"/>
      <c r="I303" s="152"/>
      <c r="J303" s="153"/>
      <c r="K303" s="153"/>
    </row>
    <row r="304" spans="1:11" ht="13.5">
      <c r="A304" s="152"/>
      <c r="B304" s="152"/>
      <c r="C304" s="152"/>
      <c r="D304" s="152"/>
      <c r="E304" s="152"/>
      <c r="F304" s="152"/>
      <c r="G304" s="152"/>
      <c r="H304" s="152"/>
      <c r="I304" s="152"/>
      <c r="J304" s="153"/>
      <c r="K304" s="153"/>
    </row>
    <row r="305" spans="1:11" ht="13.5">
      <c r="A305" s="152"/>
      <c r="B305" s="152"/>
      <c r="C305" s="152"/>
      <c r="D305" s="152"/>
      <c r="E305" s="152"/>
      <c r="F305" s="152"/>
      <c r="G305" s="152"/>
      <c r="H305" s="152"/>
      <c r="I305" s="152"/>
      <c r="J305" s="153"/>
      <c r="K305" s="153"/>
    </row>
    <row r="306" spans="1:11" ht="13.5">
      <c r="A306" s="152"/>
      <c r="B306" s="152"/>
      <c r="C306" s="152"/>
      <c r="D306" s="152"/>
      <c r="E306" s="152"/>
      <c r="F306" s="152"/>
      <c r="G306" s="152"/>
      <c r="H306" s="152"/>
      <c r="I306" s="152"/>
      <c r="J306" s="153"/>
      <c r="K306" s="153"/>
    </row>
    <row r="307" spans="1:11" ht="13.5">
      <c r="A307" s="152"/>
      <c r="B307" s="152"/>
      <c r="C307" s="152"/>
      <c r="D307" s="152"/>
      <c r="E307" s="152"/>
      <c r="F307" s="152"/>
      <c r="G307" s="152"/>
      <c r="H307" s="152"/>
      <c r="I307" s="152"/>
      <c r="J307" s="153"/>
      <c r="K307" s="153"/>
    </row>
    <row r="308" spans="1:11" ht="13.5">
      <c r="A308" s="152"/>
      <c r="B308" s="152"/>
      <c r="C308" s="152"/>
      <c r="D308" s="152"/>
      <c r="E308" s="152"/>
      <c r="F308" s="152"/>
      <c r="G308" s="152"/>
      <c r="H308" s="152"/>
      <c r="I308" s="152"/>
      <c r="J308" s="153"/>
      <c r="K308" s="153"/>
    </row>
    <row r="309" spans="1:11" ht="13.5">
      <c r="A309" s="152"/>
      <c r="B309" s="152"/>
      <c r="C309" s="152"/>
      <c r="D309" s="152"/>
      <c r="E309" s="152"/>
      <c r="F309" s="152"/>
      <c r="G309" s="152"/>
      <c r="H309" s="152"/>
      <c r="I309" s="152"/>
      <c r="J309" s="153"/>
      <c r="K309" s="153"/>
    </row>
    <row r="310" spans="1:11" ht="13.5">
      <c r="A310" s="152"/>
      <c r="B310" s="152"/>
      <c r="C310" s="152"/>
      <c r="D310" s="152"/>
      <c r="E310" s="152"/>
      <c r="F310" s="152"/>
      <c r="G310" s="152"/>
      <c r="H310" s="152"/>
      <c r="I310" s="152"/>
      <c r="J310" s="153"/>
      <c r="K310" s="153"/>
    </row>
    <row r="311" spans="1:11" ht="13.5">
      <c r="A311" s="152"/>
      <c r="B311" s="152"/>
      <c r="C311" s="152"/>
      <c r="D311" s="152"/>
      <c r="E311" s="152"/>
      <c r="F311" s="152"/>
      <c r="G311" s="152"/>
      <c r="H311" s="152"/>
      <c r="I311" s="152"/>
      <c r="J311" s="153"/>
      <c r="K311" s="153"/>
    </row>
    <row r="312" spans="1:11" ht="13.5">
      <c r="A312" s="152"/>
      <c r="B312" s="152"/>
      <c r="C312" s="152"/>
      <c r="D312" s="152"/>
      <c r="E312" s="152"/>
      <c r="F312" s="152"/>
      <c r="G312" s="152"/>
      <c r="H312" s="152"/>
      <c r="I312" s="152"/>
      <c r="J312" s="153"/>
      <c r="K312" s="153"/>
    </row>
    <row r="313" spans="1:11" ht="13.5">
      <c r="A313" s="152"/>
      <c r="B313" s="152"/>
      <c r="C313" s="152"/>
      <c r="D313" s="152"/>
      <c r="E313" s="152"/>
      <c r="F313" s="152"/>
      <c r="G313" s="152"/>
      <c r="H313" s="152"/>
      <c r="I313" s="152"/>
      <c r="J313" s="153"/>
      <c r="K313" s="153"/>
    </row>
    <row r="314" spans="1:11" ht="13.5">
      <c r="A314" s="152"/>
      <c r="B314" s="152"/>
      <c r="C314" s="152"/>
      <c r="D314" s="152"/>
      <c r="E314" s="152"/>
      <c r="F314" s="152"/>
      <c r="G314" s="152"/>
      <c r="H314" s="152"/>
      <c r="I314" s="152"/>
      <c r="J314" s="153"/>
      <c r="K314" s="153"/>
    </row>
    <row r="315" spans="1:11" ht="13.5">
      <c r="A315" s="152"/>
      <c r="B315" s="152"/>
      <c r="C315" s="152"/>
      <c r="D315" s="152"/>
      <c r="E315" s="152"/>
      <c r="F315" s="152"/>
      <c r="G315" s="152"/>
      <c r="H315" s="152"/>
      <c r="I315" s="152"/>
      <c r="J315" s="153"/>
      <c r="K315" s="153"/>
    </row>
    <row r="316" spans="1:11" ht="13.5">
      <c r="A316" s="152"/>
      <c r="B316" s="152"/>
      <c r="C316" s="152"/>
      <c r="D316" s="152"/>
      <c r="E316" s="152"/>
      <c r="F316" s="152"/>
      <c r="G316" s="152"/>
      <c r="H316" s="152"/>
      <c r="I316" s="152"/>
      <c r="J316" s="153"/>
      <c r="K316" s="153"/>
    </row>
    <row r="317" spans="1:11" ht="13.5">
      <c r="A317" s="152"/>
      <c r="B317" s="152"/>
      <c r="C317" s="152"/>
      <c r="D317" s="152"/>
      <c r="E317" s="152"/>
      <c r="F317" s="152"/>
      <c r="G317" s="152"/>
      <c r="H317" s="152"/>
      <c r="I317" s="152"/>
      <c r="J317" s="153"/>
      <c r="K317" s="153"/>
    </row>
    <row r="318" spans="1:11" ht="13.5">
      <c r="A318" s="152"/>
      <c r="B318" s="152"/>
      <c r="C318" s="152"/>
      <c r="D318" s="152"/>
      <c r="E318" s="152"/>
      <c r="F318" s="152"/>
      <c r="G318" s="152"/>
      <c r="H318" s="152"/>
      <c r="I318" s="152"/>
      <c r="J318" s="153"/>
      <c r="K318" s="153"/>
    </row>
    <row r="319" spans="1:11" ht="13.5">
      <c r="A319" s="152"/>
      <c r="B319" s="152"/>
      <c r="C319" s="152"/>
      <c r="D319" s="152"/>
      <c r="E319" s="152"/>
      <c r="F319" s="152"/>
      <c r="G319" s="152"/>
      <c r="H319" s="152"/>
      <c r="I319" s="152"/>
      <c r="J319" s="153"/>
      <c r="K319" s="153"/>
    </row>
    <row r="320" spans="1:11" ht="13.5">
      <c r="A320" s="152"/>
      <c r="B320" s="152"/>
      <c r="C320" s="152"/>
      <c r="D320" s="152"/>
      <c r="E320" s="152"/>
      <c r="F320" s="152"/>
      <c r="G320" s="152"/>
      <c r="H320" s="152"/>
      <c r="I320" s="152"/>
      <c r="J320" s="153"/>
      <c r="K320" s="153"/>
    </row>
    <row r="321" spans="1:11" ht="13.5">
      <c r="A321" s="152"/>
      <c r="B321" s="152"/>
      <c r="C321" s="152"/>
      <c r="D321" s="152"/>
      <c r="E321" s="152"/>
      <c r="F321" s="152"/>
      <c r="G321" s="152"/>
      <c r="H321" s="152"/>
      <c r="I321" s="152"/>
      <c r="J321" s="153"/>
      <c r="K321" s="153"/>
    </row>
    <row r="322" spans="1:11" ht="13.5">
      <c r="A322" s="152"/>
      <c r="B322" s="152"/>
      <c r="C322" s="152"/>
      <c r="D322" s="152"/>
      <c r="E322" s="152"/>
      <c r="F322" s="152"/>
      <c r="G322" s="152"/>
      <c r="H322" s="152"/>
      <c r="I322" s="152"/>
      <c r="J322" s="153"/>
      <c r="K322" s="153"/>
    </row>
    <row r="323" spans="1:11" ht="13.5">
      <c r="A323" s="152"/>
      <c r="B323" s="152"/>
      <c r="C323" s="152"/>
      <c r="D323" s="152"/>
      <c r="E323" s="152"/>
      <c r="F323" s="152"/>
      <c r="G323" s="152"/>
      <c r="H323" s="152"/>
      <c r="I323" s="152"/>
      <c r="J323" s="153"/>
      <c r="K323" s="153"/>
    </row>
    <row r="324" spans="1:11" ht="13.5">
      <c r="A324" s="152"/>
      <c r="B324" s="152"/>
      <c r="C324" s="152"/>
      <c r="D324" s="152"/>
      <c r="E324" s="152"/>
      <c r="F324" s="152"/>
      <c r="G324" s="152"/>
      <c r="H324" s="152"/>
      <c r="I324" s="152"/>
      <c r="J324" s="153"/>
      <c r="K324" s="153"/>
    </row>
    <row r="325" spans="1:11" ht="13.5">
      <c r="A325" s="152"/>
      <c r="B325" s="152"/>
      <c r="C325" s="152"/>
      <c r="D325" s="152"/>
      <c r="E325" s="152"/>
      <c r="F325" s="152"/>
      <c r="G325" s="152"/>
      <c r="H325" s="152"/>
      <c r="I325" s="152"/>
      <c r="J325" s="153"/>
      <c r="K325" s="153"/>
    </row>
    <row r="326" spans="1:11" ht="13.5">
      <c r="A326" s="152"/>
      <c r="B326" s="152"/>
      <c r="C326" s="152"/>
      <c r="D326" s="152"/>
      <c r="E326" s="152"/>
      <c r="F326" s="152"/>
      <c r="G326" s="152"/>
      <c r="H326" s="152"/>
      <c r="I326" s="152"/>
      <c r="J326" s="153"/>
      <c r="K326" s="153"/>
    </row>
    <row r="327" spans="1:11" ht="13.5">
      <c r="A327" s="152"/>
      <c r="B327" s="152"/>
      <c r="C327" s="152"/>
      <c r="D327" s="152"/>
      <c r="E327" s="152"/>
      <c r="F327" s="152"/>
      <c r="G327" s="152"/>
      <c r="H327" s="152"/>
      <c r="I327" s="152"/>
      <c r="J327" s="153"/>
      <c r="K327" s="153"/>
    </row>
    <row r="328" spans="1:11" ht="13.5">
      <c r="A328" s="152"/>
      <c r="B328" s="152"/>
      <c r="C328" s="152"/>
      <c r="D328" s="152"/>
      <c r="E328" s="152"/>
      <c r="F328" s="152"/>
      <c r="G328" s="152"/>
      <c r="H328" s="152"/>
      <c r="I328" s="152"/>
      <c r="J328" s="153"/>
      <c r="K328" s="153"/>
    </row>
    <row r="329" spans="1:11" ht="13.5">
      <c r="A329" s="152"/>
      <c r="B329" s="152"/>
      <c r="C329" s="152"/>
      <c r="D329" s="152"/>
      <c r="E329" s="152"/>
      <c r="F329" s="152"/>
      <c r="G329" s="152"/>
      <c r="H329" s="152"/>
      <c r="I329" s="152"/>
      <c r="J329" s="153"/>
      <c r="K329" s="153"/>
    </row>
    <row r="330" spans="1:11" ht="13.5">
      <c r="A330" s="152"/>
      <c r="B330" s="152"/>
      <c r="C330" s="152"/>
      <c r="D330" s="152"/>
      <c r="E330" s="152"/>
      <c r="F330" s="152"/>
      <c r="G330" s="152"/>
      <c r="H330" s="152"/>
      <c r="I330" s="152"/>
      <c r="J330" s="153"/>
      <c r="K330" s="153"/>
    </row>
    <row r="331" spans="1:11" ht="13.5">
      <c r="A331" s="152"/>
      <c r="B331" s="152"/>
      <c r="C331" s="152"/>
      <c r="D331" s="152"/>
      <c r="E331" s="152"/>
      <c r="F331" s="152"/>
      <c r="G331" s="152"/>
      <c r="H331" s="152"/>
      <c r="I331" s="152"/>
      <c r="J331" s="153"/>
      <c r="K331" s="153"/>
    </row>
    <row r="332" spans="1:11" ht="13.5">
      <c r="A332" s="152"/>
      <c r="B332" s="152"/>
      <c r="C332" s="152"/>
      <c r="D332" s="152"/>
      <c r="E332" s="152"/>
      <c r="F332" s="152"/>
      <c r="G332" s="152"/>
      <c r="H332" s="152"/>
      <c r="I332" s="152"/>
      <c r="J332" s="153"/>
      <c r="K332" s="153"/>
    </row>
    <row r="333" spans="1:11" ht="13.5">
      <c r="A333" s="152"/>
      <c r="B333" s="152"/>
      <c r="C333" s="152"/>
      <c r="D333" s="152"/>
      <c r="E333" s="152"/>
      <c r="F333" s="152"/>
      <c r="G333" s="152"/>
      <c r="H333" s="152"/>
      <c r="I333" s="152"/>
      <c r="J333" s="153"/>
      <c r="K333" s="153"/>
    </row>
    <row r="334" spans="1:11" ht="13.5">
      <c r="A334" s="152"/>
      <c r="B334" s="152"/>
      <c r="C334" s="152"/>
      <c r="D334" s="152"/>
      <c r="E334" s="152"/>
      <c r="F334" s="152"/>
      <c r="G334" s="152"/>
      <c r="H334" s="152"/>
      <c r="I334" s="152"/>
      <c r="J334" s="153"/>
      <c r="K334" s="153"/>
    </row>
    <row r="335" spans="1:11" ht="13.5">
      <c r="A335" s="152"/>
      <c r="B335" s="152"/>
      <c r="C335" s="152"/>
      <c r="D335" s="152"/>
      <c r="E335" s="152"/>
      <c r="F335" s="152"/>
      <c r="G335" s="152"/>
      <c r="H335" s="152"/>
      <c r="I335" s="152"/>
      <c r="J335" s="153"/>
      <c r="K335" s="153"/>
    </row>
    <row r="336" spans="1:11" ht="13.5">
      <c r="A336" s="152"/>
      <c r="B336" s="152"/>
      <c r="C336" s="152"/>
      <c r="D336" s="152"/>
      <c r="E336" s="152"/>
      <c r="F336" s="152"/>
      <c r="G336" s="152"/>
      <c r="H336" s="152"/>
      <c r="I336" s="152"/>
      <c r="J336" s="153"/>
      <c r="K336" s="153"/>
    </row>
    <row r="337" spans="1:11" ht="13.5">
      <c r="A337" s="152"/>
      <c r="B337" s="152"/>
      <c r="C337" s="152"/>
      <c r="D337" s="152"/>
      <c r="E337" s="152"/>
      <c r="F337" s="152"/>
      <c r="G337" s="152"/>
      <c r="H337" s="152"/>
      <c r="I337" s="152"/>
      <c r="J337" s="153"/>
      <c r="K337" s="153"/>
    </row>
    <row r="338" spans="1:11" ht="13.5">
      <c r="A338" s="152"/>
      <c r="B338" s="152"/>
      <c r="C338" s="152"/>
      <c r="D338" s="152"/>
      <c r="E338" s="152"/>
      <c r="F338" s="152"/>
      <c r="G338" s="152"/>
      <c r="H338" s="152"/>
      <c r="I338" s="152"/>
      <c r="J338" s="153"/>
      <c r="K338" s="153"/>
    </row>
    <row r="339" spans="1:11" ht="13.5">
      <c r="A339" s="152"/>
      <c r="B339" s="152"/>
      <c r="C339" s="152"/>
      <c r="D339" s="152"/>
      <c r="E339" s="152"/>
      <c r="F339" s="152"/>
      <c r="G339" s="152"/>
      <c r="H339" s="152"/>
      <c r="I339" s="152"/>
      <c r="J339" s="153"/>
      <c r="K339" s="153"/>
    </row>
    <row r="340" spans="1:11" ht="13.5">
      <c r="A340" s="152"/>
      <c r="B340" s="152"/>
      <c r="C340" s="152"/>
      <c r="D340" s="152"/>
      <c r="E340" s="152"/>
      <c r="F340" s="152"/>
      <c r="G340" s="152"/>
      <c r="H340" s="152"/>
      <c r="I340" s="152"/>
      <c r="J340" s="153"/>
      <c r="K340" s="153"/>
    </row>
    <row r="341" spans="1:11" ht="13.5">
      <c r="A341" s="152"/>
      <c r="B341" s="152"/>
      <c r="C341" s="152"/>
      <c r="D341" s="152"/>
      <c r="E341" s="152"/>
      <c r="F341" s="152"/>
      <c r="G341" s="152"/>
      <c r="H341" s="152"/>
      <c r="I341" s="152"/>
      <c r="J341" s="153"/>
      <c r="K341" s="153"/>
    </row>
    <row r="342" spans="1:11" ht="13.5">
      <c r="A342" s="152"/>
      <c r="B342" s="152"/>
      <c r="C342" s="152"/>
      <c r="D342" s="152"/>
      <c r="E342" s="152"/>
      <c r="F342" s="152"/>
      <c r="G342" s="152"/>
      <c r="H342" s="152"/>
      <c r="I342" s="152"/>
      <c r="J342" s="153"/>
      <c r="K342" s="153"/>
    </row>
    <row r="343" spans="1:11" ht="13.5">
      <c r="A343" s="152"/>
      <c r="B343" s="152"/>
      <c r="C343" s="152"/>
      <c r="D343" s="152"/>
      <c r="E343" s="152"/>
      <c r="F343" s="152"/>
      <c r="G343" s="152"/>
      <c r="H343" s="152"/>
      <c r="I343" s="152"/>
      <c r="J343" s="153"/>
      <c r="K343" s="153"/>
    </row>
    <row r="344" spans="1:11" ht="13.5">
      <c r="A344" s="152"/>
      <c r="B344" s="152"/>
      <c r="C344" s="152"/>
      <c r="D344" s="152"/>
      <c r="E344" s="152"/>
      <c r="F344" s="152"/>
      <c r="G344" s="152"/>
      <c r="H344" s="152"/>
      <c r="I344" s="152"/>
      <c r="J344" s="153"/>
      <c r="K344" s="153"/>
    </row>
    <row r="345" spans="1:11" ht="13.5">
      <c r="A345" s="152"/>
      <c r="B345" s="152"/>
      <c r="C345" s="152"/>
      <c r="D345" s="152"/>
      <c r="E345" s="152"/>
      <c r="F345" s="152"/>
      <c r="G345" s="152"/>
      <c r="H345" s="152"/>
      <c r="I345" s="152"/>
      <c r="J345" s="153"/>
      <c r="K345" s="153"/>
    </row>
    <row r="346" spans="1:11" ht="13.5">
      <c r="A346" s="152"/>
      <c r="B346" s="152"/>
      <c r="C346" s="152"/>
      <c r="D346" s="152"/>
      <c r="E346" s="152"/>
      <c r="F346" s="152"/>
      <c r="G346" s="152"/>
      <c r="H346" s="152"/>
      <c r="I346" s="152"/>
      <c r="J346" s="153"/>
      <c r="K346" s="153"/>
    </row>
    <row r="347" spans="1:11" ht="13.5">
      <c r="A347" s="152"/>
      <c r="B347" s="152"/>
      <c r="C347" s="152"/>
      <c r="D347" s="152"/>
      <c r="E347" s="152"/>
      <c r="F347" s="152"/>
      <c r="G347" s="152"/>
      <c r="H347" s="152"/>
      <c r="I347" s="152"/>
      <c r="J347" s="153"/>
      <c r="K347" s="153"/>
    </row>
    <row r="348" spans="1:11" ht="13.5">
      <c r="A348" s="152"/>
      <c r="B348" s="152"/>
      <c r="C348" s="152"/>
      <c r="D348" s="152"/>
      <c r="E348" s="152"/>
      <c r="F348" s="152"/>
      <c r="G348" s="152"/>
      <c r="H348" s="152"/>
      <c r="I348" s="152"/>
      <c r="J348" s="153"/>
      <c r="K348" s="153"/>
    </row>
    <row r="349" spans="1:11" ht="13.5">
      <c r="A349" s="152"/>
      <c r="B349" s="152"/>
      <c r="C349" s="152"/>
      <c r="D349" s="152"/>
      <c r="E349" s="152"/>
      <c r="F349" s="152"/>
      <c r="G349" s="152"/>
      <c r="H349" s="152"/>
      <c r="I349" s="152"/>
      <c r="J349" s="153"/>
      <c r="K349" s="153"/>
    </row>
    <row r="350" spans="1:11" ht="13.5">
      <c r="A350" s="152"/>
      <c r="B350" s="152"/>
      <c r="C350" s="152"/>
      <c r="D350" s="152"/>
      <c r="E350" s="152"/>
      <c r="F350" s="152"/>
      <c r="G350" s="152"/>
      <c r="H350" s="152"/>
      <c r="I350" s="152"/>
      <c r="J350" s="153"/>
      <c r="K350" s="153"/>
    </row>
    <row r="351" spans="1:11" ht="13.5">
      <c r="A351" s="152"/>
      <c r="B351" s="152"/>
      <c r="C351" s="152"/>
      <c r="D351" s="152"/>
      <c r="E351" s="152"/>
      <c r="F351" s="152"/>
      <c r="G351" s="152"/>
      <c r="H351" s="152"/>
      <c r="I351" s="152"/>
      <c r="J351" s="153"/>
      <c r="K351" s="153"/>
    </row>
    <row r="352" spans="1:11" ht="13.5">
      <c r="A352" s="152"/>
      <c r="B352" s="152"/>
      <c r="C352" s="152"/>
      <c r="D352" s="152"/>
      <c r="E352" s="152"/>
      <c r="F352" s="152"/>
      <c r="G352" s="152"/>
      <c r="H352" s="152"/>
      <c r="I352" s="152"/>
      <c r="J352" s="153"/>
      <c r="K352" s="153"/>
    </row>
    <row r="353" spans="1:11" ht="13.5">
      <c r="A353" s="152"/>
      <c r="B353" s="152"/>
      <c r="C353" s="152"/>
      <c r="D353" s="152"/>
      <c r="E353" s="152"/>
      <c r="F353" s="152"/>
      <c r="G353" s="152"/>
      <c r="H353" s="152"/>
      <c r="I353" s="152"/>
      <c r="J353" s="153"/>
      <c r="K353" s="153"/>
    </row>
    <row r="354" spans="1:11" ht="13.5">
      <c r="A354" s="152"/>
      <c r="B354" s="152"/>
      <c r="C354" s="152"/>
      <c r="D354" s="152"/>
      <c r="E354" s="152"/>
      <c r="F354" s="152"/>
      <c r="G354" s="152"/>
      <c r="H354" s="152"/>
      <c r="I354" s="152"/>
      <c r="J354" s="153"/>
      <c r="K354" s="153"/>
    </row>
    <row r="355" spans="1:11" ht="13.5">
      <c r="A355" s="152"/>
      <c r="B355" s="152"/>
      <c r="C355" s="152"/>
      <c r="D355" s="152"/>
      <c r="E355" s="152"/>
      <c r="F355" s="152"/>
      <c r="G355" s="152"/>
      <c r="H355" s="152"/>
      <c r="I355" s="152"/>
      <c r="J355" s="153"/>
      <c r="K355" s="153"/>
    </row>
    <row r="356" spans="1:11" ht="13.5">
      <c r="A356" s="152"/>
      <c r="B356" s="152"/>
      <c r="C356" s="152"/>
      <c r="D356" s="152"/>
      <c r="E356" s="152"/>
      <c r="F356" s="152"/>
      <c r="G356" s="152"/>
      <c r="H356" s="152"/>
      <c r="I356" s="152"/>
      <c r="J356" s="153"/>
      <c r="K356" s="153"/>
    </row>
    <row r="357" spans="1:11" ht="13.5">
      <c r="A357" s="152"/>
      <c r="B357" s="152"/>
      <c r="C357" s="152"/>
      <c r="D357" s="152"/>
      <c r="E357" s="152"/>
      <c r="F357" s="152"/>
      <c r="G357" s="152"/>
      <c r="H357" s="152"/>
      <c r="I357" s="152"/>
      <c r="J357" s="153"/>
      <c r="K357" s="153"/>
    </row>
    <row r="358" spans="1:11" ht="13.5">
      <c r="A358" s="152"/>
      <c r="B358" s="152"/>
      <c r="C358" s="152"/>
      <c r="D358" s="152"/>
      <c r="E358" s="152"/>
      <c r="F358" s="152"/>
      <c r="G358" s="152"/>
      <c r="H358" s="152"/>
      <c r="I358" s="152"/>
      <c r="J358" s="153"/>
      <c r="K358" s="153"/>
    </row>
    <row r="359" spans="1:11" ht="13.5">
      <c r="A359" s="152"/>
      <c r="B359" s="152"/>
      <c r="C359" s="152"/>
      <c r="D359" s="152"/>
      <c r="E359" s="152"/>
      <c r="F359" s="152"/>
      <c r="G359" s="152"/>
      <c r="H359" s="152"/>
      <c r="I359" s="152"/>
      <c r="J359" s="153"/>
      <c r="K359" s="153"/>
    </row>
    <row r="360" spans="1:11" ht="13.5">
      <c r="A360" s="152"/>
      <c r="B360" s="152"/>
      <c r="C360" s="152"/>
      <c r="D360" s="152"/>
      <c r="E360" s="152"/>
      <c r="F360" s="152"/>
      <c r="G360" s="152"/>
      <c r="H360" s="152"/>
      <c r="I360" s="152"/>
      <c r="J360" s="153"/>
      <c r="K360" s="153"/>
    </row>
    <row r="361" spans="1:11" ht="13.5">
      <c r="A361" s="152"/>
      <c r="B361" s="152"/>
      <c r="C361" s="152"/>
      <c r="D361" s="152"/>
      <c r="E361" s="152"/>
      <c r="F361" s="152"/>
      <c r="G361" s="152"/>
      <c r="H361" s="152"/>
      <c r="I361" s="152"/>
      <c r="J361" s="153"/>
      <c r="K361" s="153"/>
    </row>
    <row r="362" spans="1:11" ht="13.5">
      <c r="A362" s="152"/>
      <c r="B362" s="152"/>
      <c r="C362" s="152"/>
      <c r="D362" s="152"/>
      <c r="E362" s="152"/>
      <c r="F362" s="152"/>
      <c r="G362" s="152"/>
      <c r="H362" s="152"/>
      <c r="I362" s="152"/>
      <c r="J362" s="153"/>
      <c r="K362" s="153"/>
    </row>
    <row r="363" spans="1:11" ht="13.5">
      <c r="A363" s="152"/>
      <c r="B363" s="152"/>
      <c r="C363" s="152"/>
      <c r="D363" s="152"/>
      <c r="E363" s="152"/>
      <c r="F363" s="152"/>
      <c r="G363" s="152"/>
      <c r="H363" s="152"/>
      <c r="I363" s="152"/>
      <c r="J363" s="153"/>
      <c r="K363" s="153"/>
    </row>
    <row r="364" spans="1:11" ht="13.5">
      <c r="A364" s="152"/>
      <c r="B364" s="152"/>
      <c r="C364" s="152"/>
      <c r="D364" s="152"/>
      <c r="E364" s="152"/>
      <c r="F364" s="152"/>
      <c r="G364" s="152"/>
      <c r="H364" s="152"/>
      <c r="I364" s="152"/>
      <c r="J364" s="153"/>
      <c r="K364" s="153"/>
    </row>
    <row r="365" spans="1:11" ht="13.5">
      <c r="A365" s="152"/>
      <c r="B365" s="152"/>
      <c r="C365" s="152"/>
      <c r="D365" s="152"/>
      <c r="E365" s="152"/>
      <c r="F365" s="152"/>
      <c r="G365" s="152"/>
      <c r="H365" s="152"/>
      <c r="I365" s="152"/>
      <c r="J365" s="153"/>
      <c r="K365" s="153"/>
    </row>
    <row r="366" spans="1:11" ht="13.5">
      <c r="A366" s="152"/>
      <c r="B366" s="152"/>
      <c r="C366" s="152"/>
      <c r="D366" s="152"/>
      <c r="E366" s="152"/>
      <c r="F366" s="152"/>
      <c r="G366" s="152"/>
      <c r="H366" s="152"/>
      <c r="I366" s="152"/>
      <c r="J366" s="153"/>
      <c r="K366" s="153"/>
    </row>
    <row r="367" spans="1:11" ht="13.5">
      <c r="A367" s="152"/>
      <c r="B367" s="152"/>
      <c r="C367" s="152"/>
      <c r="D367" s="152"/>
      <c r="E367" s="152"/>
      <c r="F367" s="152"/>
      <c r="G367" s="152"/>
      <c r="H367" s="152"/>
      <c r="I367" s="152"/>
      <c r="J367" s="153"/>
      <c r="K367" s="153"/>
    </row>
    <row r="368" spans="1:11" ht="13.5">
      <c r="A368" s="152"/>
      <c r="B368" s="152"/>
      <c r="C368" s="152"/>
      <c r="D368" s="152"/>
      <c r="E368" s="152"/>
      <c r="F368" s="152"/>
      <c r="G368" s="152"/>
      <c r="H368" s="152"/>
      <c r="I368" s="152"/>
      <c r="J368" s="153"/>
      <c r="K368" s="153"/>
    </row>
    <row r="369" spans="1:11" ht="13.5">
      <c r="A369" s="152"/>
      <c r="B369" s="152"/>
      <c r="C369" s="152"/>
      <c r="D369" s="152"/>
      <c r="E369" s="152"/>
      <c r="F369" s="152"/>
      <c r="G369" s="152"/>
      <c r="H369" s="152"/>
      <c r="I369" s="152"/>
      <c r="J369" s="153"/>
      <c r="K369" s="153"/>
    </row>
    <row r="370" spans="1:11" ht="13.5">
      <c r="A370" s="152"/>
      <c r="B370" s="152"/>
      <c r="C370" s="152"/>
      <c r="D370" s="152"/>
      <c r="E370" s="152"/>
      <c r="F370" s="152"/>
      <c r="G370" s="152"/>
      <c r="H370" s="152"/>
      <c r="I370" s="152"/>
      <c r="J370" s="153"/>
      <c r="K370" s="153"/>
    </row>
    <row r="371" spans="1:11" ht="13.5">
      <c r="A371" s="152"/>
      <c r="B371" s="152"/>
      <c r="C371" s="152"/>
      <c r="D371" s="152"/>
      <c r="E371" s="152"/>
      <c r="F371" s="152"/>
      <c r="G371" s="152"/>
      <c r="H371" s="152"/>
      <c r="I371" s="152"/>
      <c r="J371" s="153"/>
      <c r="K371" s="153"/>
    </row>
    <row r="372" spans="1:11" ht="13.5">
      <c r="A372" s="152"/>
      <c r="B372" s="152"/>
      <c r="C372" s="152"/>
      <c r="D372" s="152"/>
      <c r="E372" s="152"/>
      <c r="F372" s="152"/>
      <c r="G372" s="152"/>
      <c r="H372" s="152"/>
      <c r="I372" s="152"/>
      <c r="J372" s="153"/>
      <c r="K372" s="153"/>
    </row>
    <row r="373" spans="1:11" ht="13.5">
      <c r="A373" s="152"/>
      <c r="B373" s="152"/>
      <c r="C373" s="152"/>
      <c r="D373" s="152"/>
      <c r="E373" s="152"/>
      <c r="F373" s="152"/>
      <c r="G373" s="152"/>
      <c r="H373" s="152"/>
      <c r="I373" s="152"/>
      <c r="J373" s="153"/>
      <c r="K373" s="153"/>
    </row>
    <row r="374" spans="1:11" ht="13.5">
      <c r="A374" s="152"/>
      <c r="B374" s="152"/>
      <c r="C374" s="152"/>
      <c r="D374" s="152"/>
      <c r="E374" s="152"/>
      <c r="F374" s="152"/>
      <c r="G374" s="152"/>
      <c r="H374" s="152"/>
      <c r="I374" s="152"/>
      <c r="J374" s="153"/>
      <c r="K374" s="153"/>
    </row>
    <row r="375" spans="1:11" ht="13.5">
      <c r="A375" s="152"/>
      <c r="B375" s="152"/>
      <c r="C375" s="152"/>
      <c r="D375" s="152"/>
      <c r="E375" s="152"/>
      <c r="F375" s="152"/>
      <c r="G375" s="152"/>
      <c r="H375" s="152"/>
      <c r="I375" s="152"/>
      <c r="J375" s="153"/>
      <c r="K375" s="153"/>
    </row>
    <row r="376" spans="1:11" ht="13.5">
      <c r="A376" s="152"/>
      <c r="B376" s="152"/>
      <c r="C376" s="152"/>
      <c r="D376" s="152"/>
      <c r="E376" s="152"/>
      <c r="F376" s="152"/>
      <c r="G376" s="152"/>
      <c r="H376" s="152"/>
      <c r="I376" s="152"/>
      <c r="J376" s="153"/>
      <c r="K376" s="153"/>
    </row>
    <row r="377" spans="1:11" ht="13.5">
      <c r="A377" s="152"/>
      <c r="B377" s="152"/>
      <c r="C377" s="152"/>
      <c r="D377" s="152"/>
      <c r="E377" s="152"/>
      <c r="F377" s="152"/>
      <c r="G377" s="152"/>
      <c r="H377" s="152"/>
      <c r="I377" s="152"/>
      <c r="J377" s="153"/>
      <c r="K377" s="153"/>
    </row>
    <row r="378" spans="1:11" ht="13.5">
      <c r="A378" s="152"/>
      <c r="B378" s="152"/>
      <c r="C378" s="152"/>
      <c r="D378" s="152"/>
      <c r="E378" s="152"/>
      <c r="F378" s="152"/>
      <c r="G378" s="152"/>
      <c r="H378" s="152"/>
      <c r="I378" s="152"/>
      <c r="J378" s="153"/>
      <c r="K378" s="153"/>
    </row>
    <row r="379" spans="1:11" ht="13.5">
      <c r="A379" s="152"/>
      <c r="B379" s="152"/>
      <c r="C379" s="152"/>
      <c r="D379" s="152"/>
      <c r="E379" s="152"/>
      <c r="F379" s="152"/>
      <c r="G379" s="152"/>
      <c r="H379" s="152"/>
      <c r="I379" s="152"/>
      <c r="J379" s="153"/>
      <c r="K379" s="153"/>
    </row>
    <row r="380" spans="1:11" ht="13.5">
      <c r="A380" s="152"/>
      <c r="B380" s="152"/>
      <c r="C380" s="152"/>
      <c r="D380" s="152"/>
      <c r="E380" s="152"/>
      <c r="F380" s="152"/>
      <c r="G380" s="152"/>
      <c r="H380" s="152"/>
      <c r="I380" s="152"/>
      <c r="J380" s="153"/>
      <c r="K380" s="153"/>
    </row>
    <row r="381" spans="1:11" ht="13.5">
      <c r="A381" s="152"/>
      <c r="B381" s="152"/>
      <c r="C381" s="152"/>
      <c r="D381" s="152"/>
      <c r="E381" s="152"/>
      <c r="F381" s="152"/>
      <c r="G381" s="152"/>
      <c r="H381" s="152"/>
      <c r="I381" s="152"/>
      <c r="J381" s="153"/>
      <c r="K381" s="153"/>
    </row>
    <row r="382" spans="1:11" ht="13.5">
      <c r="A382" s="152"/>
      <c r="B382" s="152"/>
      <c r="C382" s="152"/>
      <c r="D382" s="152"/>
      <c r="E382" s="152"/>
      <c r="F382" s="152"/>
      <c r="G382" s="152"/>
      <c r="H382" s="152"/>
      <c r="I382" s="152"/>
      <c r="J382" s="153"/>
      <c r="K382" s="153"/>
    </row>
    <row r="383" spans="1:11" ht="13.5">
      <c r="A383" s="152"/>
      <c r="B383" s="152"/>
      <c r="C383" s="152"/>
      <c r="D383" s="152"/>
      <c r="E383" s="152"/>
      <c r="F383" s="152"/>
      <c r="G383" s="152"/>
      <c r="H383" s="152"/>
      <c r="I383" s="152"/>
      <c r="J383" s="153"/>
      <c r="K383" s="153"/>
    </row>
    <row r="384" spans="1:11" ht="13.5">
      <c r="A384" s="152"/>
      <c r="B384" s="152"/>
      <c r="C384" s="152"/>
      <c r="D384" s="152"/>
      <c r="E384" s="152"/>
      <c r="F384" s="152"/>
      <c r="G384" s="152"/>
      <c r="H384" s="152"/>
      <c r="I384" s="152"/>
      <c r="J384" s="153"/>
      <c r="K384" s="153"/>
    </row>
    <row r="385" spans="1:11" ht="13.5">
      <c r="A385" s="152"/>
      <c r="B385" s="152"/>
      <c r="C385" s="152"/>
      <c r="D385" s="152"/>
      <c r="E385" s="152"/>
      <c r="F385" s="152"/>
      <c r="G385" s="152"/>
      <c r="H385" s="152"/>
      <c r="I385" s="152"/>
      <c r="J385" s="153"/>
      <c r="K385" s="153"/>
    </row>
    <row r="386" spans="1:11" ht="13.5">
      <c r="A386" s="152"/>
      <c r="B386" s="152"/>
      <c r="C386" s="152"/>
      <c r="D386" s="152"/>
      <c r="E386" s="152"/>
      <c r="F386" s="152"/>
      <c r="G386" s="152"/>
      <c r="H386" s="152"/>
      <c r="I386" s="152"/>
      <c r="J386" s="153"/>
      <c r="K386" s="153"/>
    </row>
    <row r="387" spans="1:11" ht="13.5">
      <c r="A387" s="152"/>
      <c r="B387" s="152"/>
      <c r="C387" s="152"/>
      <c r="D387" s="152"/>
      <c r="E387" s="152"/>
      <c r="F387" s="152"/>
      <c r="G387" s="152"/>
      <c r="H387" s="152"/>
      <c r="I387" s="152"/>
      <c r="J387" s="153"/>
      <c r="K387" s="153"/>
    </row>
    <row r="388" spans="1:11" ht="13.5">
      <c r="A388" s="152"/>
      <c r="B388" s="152"/>
      <c r="C388" s="152"/>
      <c r="D388" s="152"/>
      <c r="E388" s="152"/>
      <c r="F388" s="152"/>
      <c r="G388" s="152"/>
      <c r="H388" s="152"/>
      <c r="I388" s="152"/>
      <c r="J388" s="153"/>
      <c r="K388" s="153"/>
    </row>
    <row r="389" spans="1:11" ht="13.5">
      <c r="A389" s="152"/>
      <c r="B389" s="152"/>
      <c r="C389" s="152"/>
      <c r="D389" s="152"/>
      <c r="E389" s="152"/>
      <c r="F389" s="152"/>
      <c r="G389" s="152"/>
      <c r="H389" s="152"/>
      <c r="I389" s="152"/>
      <c r="J389" s="153"/>
      <c r="K389" s="153"/>
    </row>
    <row r="390" spans="1:11" ht="13.5">
      <c r="A390" s="152"/>
      <c r="B390" s="152"/>
      <c r="C390" s="152"/>
      <c r="D390" s="152"/>
      <c r="E390" s="152"/>
      <c r="F390" s="152"/>
      <c r="G390" s="152"/>
      <c r="H390" s="152"/>
      <c r="I390" s="152"/>
      <c r="J390" s="153"/>
      <c r="K390" s="153"/>
    </row>
    <row r="391" spans="1:11" ht="13.5">
      <c r="A391" s="152"/>
      <c r="B391" s="152"/>
      <c r="C391" s="152"/>
      <c r="D391" s="152"/>
      <c r="E391" s="152"/>
      <c r="F391" s="152"/>
      <c r="G391" s="152"/>
      <c r="H391" s="152"/>
      <c r="I391" s="152"/>
      <c r="J391" s="153"/>
      <c r="K391" s="153"/>
    </row>
    <row r="392" spans="1:11" ht="13.5">
      <c r="A392" s="152"/>
      <c r="B392" s="152"/>
      <c r="C392" s="152"/>
      <c r="D392" s="152"/>
      <c r="E392" s="152"/>
      <c r="F392" s="152"/>
      <c r="G392" s="152"/>
      <c r="H392" s="152"/>
      <c r="I392" s="152"/>
      <c r="J392" s="153"/>
      <c r="K392" s="153"/>
    </row>
    <row r="393" spans="1:11" ht="13.5">
      <c r="A393" s="152"/>
      <c r="B393" s="152"/>
      <c r="C393" s="152"/>
      <c r="D393" s="152"/>
      <c r="E393" s="152"/>
      <c r="F393" s="152"/>
      <c r="G393" s="152"/>
      <c r="H393" s="152"/>
      <c r="I393" s="152"/>
      <c r="J393" s="153"/>
      <c r="K393" s="153"/>
    </row>
    <row r="394" spans="1:11" ht="13.5">
      <c r="A394" s="152"/>
      <c r="B394" s="152"/>
      <c r="C394" s="152"/>
      <c r="D394" s="152"/>
      <c r="E394" s="152"/>
      <c r="F394" s="152"/>
      <c r="G394" s="152"/>
      <c r="H394" s="152"/>
      <c r="I394" s="152"/>
      <c r="J394" s="153"/>
      <c r="K394" s="153"/>
    </row>
    <row r="395" spans="1:11" ht="13.5">
      <c r="A395" s="152"/>
      <c r="B395" s="152"/>
      <c r="C395" s="152"/>
      <c r="D395" s="152"/>
      <c r="E395" s="152"/>
      <c r="F395" s="152"/>
      <c r="G395" s="152"/>
      <c r="H395" s="152"/>
      <c r="I395" s="152"/>
      <c r="J395" s="153"/>
      <c r="K395" s="153"/>
    </row>
    <row r="396" spans="1:11" ht="13.5">
      <c r="A396" s="152"/>
      <c r="B396" s="152"/>
      <c r="C396" s="152"/>
      <c r="D396" s="152"/>
      <c r="E396" s="152"/>
      <c r="F396" s="152"/>
      <c r="G396" s="152"/>
      <c r="H396" s="152"/>
      <c r="I396" s="152"/>
      <c r="J396" s="153"/>
      <c r="K396" s="153"/>
    </row>
    <row r="397" spans="1:11" ht="13.5">
      <c r="A397" s="152"/>
      <c r="B397" s="152"/>
      <c r="C397" s="152"/>
      <c r="D397" s="152"/>
      <c r="E397" s="152"/>
      <c r="F397" s="152"/>
      <c r="G397" s="152"/>
      <c r="H397" s="152"/>
      <c r="I397" s="152"/>
      <c r="J397" s="153"/>
      <c r="K397" s="153"/>
    </row>
    <row r="398" spans="1:11" ht="13.5">
      <c r="A398" s="152"/>
      <c r="B398" s="152"/>
      <c r="C398" s="152"/>
      <c r="D398" s="152"/>
      <c r="E398" s="152"/>
      <c r="F398" s="152"/>
      <c r="G398" s="152"/>
      <c r="H398" s="152"/>
      <c r="I398" s="152"/>
      <c r="J398" s="153"/>
      <c r="K398" s="153"/>
    </row>
    <row r="399" spans="1:11" ht="13.5">
      <c r="A399" s="152"/>
      <c r="B399" s="152"/>
      <c r="C399" s="152"/>
      <c r="D399" s="152"/>
      <c r="E399" s="152"/>
      <c r="F399" s="152"/>
      <c r="G399" s="152"/>
      <c r="H399" s="152"/>
      <c r="I399" s="152"/>
      <c r="J399" s="153"/>
      <c r="K399" s="153"/>
    </row>
    <row r="400" spans="1:11" ht="13.5">
      <c r="A400" s="152"/>
      <c r="B400" s="152"/>
      <c r="C400" s="152"/>
      <c r="D400" s="152"/>
      <c r="E400" s="152"/>
      <c r="F400" s="152"/>
      <c r="G400" s="152"/>
      <c r="H400" s="152"/>
      <c r="I400" s="152"/>
      <c r="J400" s="153"/>
      <c r="K400" s="153"/>
    </row>
    <row r="401" spans="1:11" ht="13.5">
      <c r="A401" s="152"/>
      <c r="B401" s="152"/>
      <c r="C401" s="152"/>
      <c r="D401" s="152"/>
      <c r="E401" s="152"/>
      <c r="F401" s="152"/>
      <c r="G401" s="152"/>
      <c r="H401" s="152"/>
      <c r="I401" s="152"/>
      <c r="J401" s="153"/>
      <c r="K401" s="153"/>
    </row>
    <row r="402" spans="1:11" ht="13.5">
      <c r="A402" s="152"/>
      <c r="B402" s="152"/>
      <c r="C402" s="152"/>
      <c r="D402" s="152"/>
      <c r="E402" s="152"/>
      <c r="F402" s="152"/>
      <c r="G402" s="152"/>
      <c r="H402" s="152"/>
      <c r="I402" s="152"/>
      <c r="J402" s="153"/>
      <c r="K402" s="153"/>
    </row>
    <row r="403" spans="1:11" ht="13.5">
      <c r="A403" s="152"/>
      <c r="B403" s="152"/>
      <c r="C403" s="152"/>
      <c r="D403" s="152"/>
      <c r="E403" s="152"/>
      <c r="F403" s="152"/>
      <c r="G403" s="152"/>
      <c r="H403" s="152"/>
      <c r="I403" s="152"/>
      <c r="J403" s="153"/>
      <c r="K403" s="153"/>
    </row>
    <row r="404" spans="1:11" ht="13.5">
      <c r="A404" s="152"/>
      <c r="B404" s="152"/>
      <c r="C404" s="152"/>
      <c r="D404" s="152"/>
      <c r="E404" s="152"/>
      <c r="F404" s="152"/>
      <c r="G404" s="152"/>
      <c r="H404" s="152"/>
      <c r="I404" s="152"/>
      <c r="J404" s="153"/>
      <c r="K404" s="153"/>
    </row>
    <row r="405" spans="1:11" ht="13.5">
      <c r="A405" s="152"/>
      <c r="B405" s="152"/>
      <c r="C405" s="152"/>
      <c r="D405" s="152"/>
      <c r="E405" s="152"/>
      <c r="F405" s="152"/>
      <c r="G405" s="152"/>
      <c r="H405" s="152"/>
      <c r="I405" s="152"/>
      <c r="J405" s="153"/>
      <c r="K405" s="153"/>
    </row>
    <row r="406" spans="1:11" ht="13.5">
      <c r="A406" s="152"/>
      <c r="B406" s="152"/>
      <c r="C406" s="152"/>
      <c r="D406" s="152"/>
      <c r="E406" s="152"/>
      <c r="F406" s="152"/>
      <c r="G406" s="152"/>
      <c r="H406" s="152"/>
      <c r="I406" s="152"/>
      <c r="J406" s="153"/>
      <c r="K406" s="153"/>
    </row>
    <row r="407" spans="1:11" ht="13.5">
      <c r="A407" s="152"/>
      <c r="B407" s="152"/>
      <c r="C407" s="152"/>
      <c r="D407" s="152"/>
      <c r="E407" s="152"/>
      <c r="F407" s="152"/>
      <c r="G407" s="152"/>
      <c r="H407" s="152"/>
      <c r="I407" s="152"/>
      <c r="J407" s="153"/>
      <c r="K407" s="153"/>
    </row>
    <row r="408" spans="1:11" ht="13.5">
      <c r="A408" s="152"/>
      <c r="B408" s="152"/>
      <c r="C408" s="152"/>
      <c r="D408" s="152"/>
      <c r="E408" s="152"/>
      <c r="F408" s="152"/>
      <c r="G408" s="152"/>
      <c r="H408" s="152"/>
      <c r="I408" s="152"/>
      <c r="J408" s="153"/>
      <c r="K408" s="153"/>
    </row>
    <row r="409" spans="1:11" ht="13.5">
      <c r="A409" s="152"/>
      <c r="B409" s="152"/>
      <c r="C409" s="152"/>
      <c r="D409" s="152"/>
      <c r="E409" s="152"/>
      <c r="F409" s="152"/>
      <c r="G409" s="152"/>
      <c r="H409" s="152"/>
      <c r="I409" s="152"/>
      <c r="J409" s="153"/>
      <c r="K409" s="153"/>
    </row>
    <row r="410" spans="1:11" ht="13.5">
      <c r="A410" s="152"/>
      <c r="B410" s="152"/>
      <c r="C410" s="152"/>
      <c r="D410" s="152"/>
      <c r="E410" s="152"/>
      <c r="F410" s="152"/>
      <c r="G410" s="152"/>
      <c r="H410" s="152"/>
      <c r="I410" s="152"/>
      <c r="J410" s="153"/>
      <c r="K410" s="153"/>
    </row>
    <row r="411" spans="1:11" ht="13.5">
      <c r="A411" s="152"/>
      <c r="B411" s="152"/>
      <c r="C411" s="152"/>
      <c r="D411" s="152"/>
      <c r="E411" s="152"/>
      <c r="F411" s="152"/>
      <c r="G411" s="152"/>
      <c r="H411" s="152"/>
      <c r="I411" s="152"/>
      <c r="J411" s="153"/>
      <c r="K411" s="153"/>
    </row>
    <row r="412" spans="1:11" ht="13.5">
      <c r="A412" s="152"/>
      <c r="B412" s="152"/>
      <c r="C412" s="152"/>
      <c r="D412" s="152"/>
      <c r="E412" s="152"/>
      <c r="F412" s="152"/>
      <c r="G412" s="152"/>
      <c r="H412" s="152"/>
      <c r="I412" s="152"/>
      <c r="J412" s="153"/>
      <c r="K412" s="153"/>
    </row>
    <row r="413" spans="1:11" ht="13.5">
      <c r="A413" s="152"/>
      <c r="B413" s="152"/>
      <c r="C413" s="152"/>
      <c r="D413" s="152"/>
      <c r="E413" s="152"/>
      <c r="F413" s="152"/>
      <c r="G413" s="152"/>
      <c r="H413" s="152"/>
      <c r="I413" s="152"/>
      <c r="J413" s="153"/>
      <c r="K413" s="153"/>
    </row>
    <row r="414" spans="1:11" ht="13.5">
      <c r="A414" s="152"/>
      <c r="B414" s="152"/>
      <c r="C414" s="152"/>
      <c r="D414" s="152"/>
      <c r="E414" s="152"/>
      <c r="F414" s="152"/>
      <c r="G414" s="152"/>
      <c r="H414" s="152"/>
      <c r="I414" s="152"/>
      <c r="J414" s="153"/>
      <c r="K414" s="153"/>
    </row>
    <row r="415" spans="1:11" ht="13.5">
      <c r="A415" s="152"/>
      <c r="B415" s="152"/>
      <c r="C415" s="152"/>
      <c r="D415" s="152"/>
      <c r="E415" s="152"/>
      <c r="F415" s="152"/>
      <c r="G415" s="152"/>
      <c r="H415" s="152"/>
      <c r="I415" s="152"/>
      <c r="J415" s="153"/>
      <c r="K415" s="153"/>
    </row>
    <row r="416" spans="1:11" ht="13.5">
      <c r="A416" s="152"/>
      <c r="B416" s="152"/>
      <c r="C416" s="152"/>
      <c r="D416" s="152"/>
      <c r="E416" s="152"/>
      <c r="F416" s="152"/>
      <c r="G416" s="152"/>
      <c r="H416" s="152"/>
      <c r="I416" s="152"/>
      <c r="J416" s="153"/>
      <c r="K416" s="153"/>
    </row>
    <row r="417" spans="1:11" ht="13.5">
      <c r="A417" s="152"/>
      <c r="B417" s="152"/>
      <c r="C417" s="152"/>
      <c r="D417" s="152"/>
      <c r="E417" s="152"/>
      <c r="F417" s="152"/>
      <c r="G417" s="152"/>
      <c r="H417" s="152"/>
      <c r="I417" s="152"/>
      <c r="J417" s="153"/>
      <c r="K417" s="153"/>
    </row>
    <row r="418" spans="1:11" ht="13.5">
      <c r="A418" s="152"/>
      <c r="B418" s="152"/>
      <c r="C418" s="152"/>
      <c r="D418" s="152"/>
      <c r="E418" s="152"/>
      <c r="F418" s="152"/>
      <c r="G418" s="152"/>
      <c r="H418" s="152"/>
      <c r="I418" s="152"/>
      <c r="J418" s="153"/>
      <c r="K418" s="153"/>
    </row>
    <row r="419" spans="1:11" ht="13.5">
      <c r="A419" s="152"/>
      <c r="B419" s="152"/>
      <c r="C419" s="152"/>
      <c r="D419" s="152"/>
      <c r="E419" s="152"/>
      <c r="F419" s="152"/>
      <c r="G419" s="152"/>
      <c r="H419" s="152"/>
      <c r="I419" s="152"/>
      <c r="J419" s="153"/>
      <c r="K419" s="153"/>
    </row>
  </sheetData>
  <sheetProtection password="C016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64">
      <selection activeCell="J88" sqref="J88"/>
    </sheetView>
  </sheetViews>
  <sheetFormatPr defaultColWidth="9.00390625" defaultRowHeight="13.5"/>
  <cols>
    <col min="1" max="1" width="6.625" style="138" customWidth="1"/>
    <col min="2" max="3" width="12.625" style="139" customWidth="1"/>
    <col min="4" max="4" width="8.625" style="139" customWidth="1"/>
    <col min="5" max="5" width="4.625" style="139" customWidth="1"/>
    <col min="6" max="6" width="12.625" style="139" customWidth="1"/>
    <col min="7" max="9" width="3.625" style="139" customWidth="1"/>
    <col min="10" max="11" width="7.625" style="140" customWidth="1"/>
    <col min="12" max="16384" width="9.00390625" style="141" customWidth="1"/>
  </cols>
  <sheetData>
    <row r="1" spans="1:11" ht="13.5">
      <c r="A1" s="138" t="s">
        <v>280</v>
      </c>
      <c r="B1" s="139" t="s">
        <v>281</v>
      </c>
      <c r="C1" s="139" t="s">
        <v>282</v>
      </c>
      <c r="D1" s="139" t="s">
        <v>283</v>
      </c>
      <c r="E1" s="139" t="s">
        <v>284</v>
      </c>
      <c r="F1" s="139" t="s">
        <v>285</v>
      </c>
      <c r="G1" s="139" t="s">
        <v>286</v>
      </c>
      <c r="H1" s="139" t="s">
        <v>287</v>
      </c>
      <c r="I1" s="139" t="s">
        <v>288</v>
      </c>
      <c r="J1" s="140" t="s">
        <v>289</v>
      </c>
      <c r="K1" s="140" t="s">
        <v>290</v>
      </c>
    </row>
    <row r="2" spans="1:11" ht="13.5">
      <c r="A2" s="152" t="s">
        <v>522</v>
      </c>
      <c r="B2" s="152" t="s">
        <v>138</v>
      </c>
      <c r="C2" s="152" t="s">
        <v>149</v>
      </c>
      <c r="D2" s="152" t="s">
        <v>523</v>
      </c>
      <c r="E2" s="152" t="s">
        <v>326</v>
      </c>
      <c r="F2" s="152" t="s">
        <v>93</v>
      </c>
      <c r="G2" s="152" t="s">
        <v>84</v>
      </c>
      <c r="H2" s="152" t="s">
        <v>85</v>
      </c>
      <c r="I2" s="152" t="s">
        <v>104</v>
      </c>
      <c r="J2" s="153">
        <v>0</v>
      </c>
      <c r="K2" s="153">
        <v>0</v>
      </c>
    </row>
    <row r="3" spans="1:11" ht="13.5">
      <c r="A3" s="152" t="s">
        <v>539</v>
      </c>
      <c r="B3" s="152" t="s">
        <v>151</v>
      </c>
      <c r="C3" s="152" t="s">
        <v>150</v>
      </c>
      <c r="D3" s="152" t="s">
        <v>540</v>
      </c>
      <c r="E3" s="152" t="s">
        <v>760</v>
      </c>
      <c r="F3" s="152" t="s">
        <v>761</v>
      </c>
      <c r="G3" s="152" t="s">
        <v>100</v>
      </c>
      <c r="H3" s="152" t="s">
        <v>84</v>
      </c>
      <c r="I3" s="152" t="s">
        <v>85</v>
      </c>
      <c r="J3" s="153">
        <v>0</v>
      </c>
      <c r="K3" s="153">
        <v>0</v>
      </c>
    </row>
    <row r="4" spans="1:11" ht="13.5">
      <c r="A4" s="152" t="s">
        <v>548</v>
      </c>
      <c r="B4" s="152" t="s">
        <v>153</v>
      </c>
      <c r="C4" s="152" t="s">
        <v>152</v>
      </c>
      <c r="D4" s="152" t="s">
        <v>549</v>
      </c>
      <c r="E4" s="152" t="s">
        <v>769</v>
      </c>
      <c r="F4" s="152" t="s">
        <v>770</v>
      </c>
      <c r="G4" s="152" t="s">
        <v>100</v>
      </c>
      <c r="H4" s="152" t="s">
        <v>84</v>
      </c>
      <c r="I4" s="152" t="s">
        <v>85</v>
      </c>
      <c r="J4" s="153">
        <v>44.36</v>
      </c>
      <c r="K4" s="153">
        <v>72.85</v>
      </c>
    </row>
    <row r="5" spans="1:11" ht="13.5">
      <c r="A5" s="152" t="s">
        <v>943</v>
      </c>
      <c r="B5" s="152" t="s">
        <v>944</v>
      </c>
      <c r="C5" s="152" t="s">
        <v>945</v>
      </c>
      <c r="D5" s="152" t="s">
        <v>946</v>
      </c>
      <c r="E5" s="152" t="s">
        <v>947</v>
      </c>
      <c r="F5" s="152" t="s">
        <v>948</v>
      </c>
      <c r="G5" s="152" t="s">
        <v>100</v>
      </c>
      <c r="H5" s="152" t="s">
        <v>84</v>
      </c>
      <c r="I5" s="152" t="s">
        <v>85</v>
      </c>
      <c r="J5" s="153">
        <v>33.43</v>
      </c>
      <c r="K5" s="153">
        <v>105.36</v>
      </c>
    </row>
    <row r="6" spans="1:11" ht="13.5">
      <c r="A6" s="152" t="s">
        <v>554</v>
      </c>
      <c r="B6" s="152" t="s">
        <v>174</v>
      </c>
      <c r="C6" s="152" t="s">
        <v>173</v>
      </c>
      <c r="D6" s="152" t="s">
        <v>555</v>
      </c>
      <c r="E6" s="152" t="s">
        <v>670</v>
      </c>
      <c r="F6" s="152" t="s">
        <v>671</v>
      </c>
      <c r="G6" s="152" t="s">
        <v>100</v>
      </c>
      <c r="H6" s="152" t="s">
        <v>102</v>
      </c>
      <c r="I6" s="152" t="s">
        <v>85</v>
      </c>
      <c r="J6" s="153">
        <v>0</v>
      </c>
      <c r="K6" s="153">
        <v>18.71</v>
      </c>
    </row>
    <row r="7" spans="1:11" ht="13.5">
      <c r="A7" s="152" t="s">
        <v>558</v>
      </c>
      <c r="B7" s="152" t="s">
        <v>204</v>
      </c>
      <c r="C7" s="152" t="s">
        <v>203</v>
      </c>
      <c r="D7" s="152" t="s">
        <v>559</v>
      </c>
      <c r="E7" s="152" t="s">
        <v>327</v>
      </c>
      <c r="F7" s="152" t="s">
        <v>140</v>
      </c>
      <c r="G7" s="152" t="s">
        <v>84</v>
      </c>
      <c r="H7" s="152" t="s">
        <v>85</v>
      </c>
      <c r="I7" s="152" t="s">
        <v>104</v>
      </c>
      <c r="J7" s="153"/>
      <c r="K7" s="153"/>
    </row>
    <row r="8" spans="1:11" ht="13.5">
      <c r="A8" s="152" t="s">
        <v>568</v>
      </c>
      <c r="B8" s="152" t="s">
        <v>226</v>
      </c>
      <c r="C8" s="152" t="s">
        <v>242</v>
      </c>
      <c r="D8" s="152" t="s">
        <v>569</v>
      </c>
      <c r="E8" s="152" t="s">
        <v>331</v>
      </c>
      <c r="F8" s="152" t="s">
        <v>131</v>
      </c>
      <c r="G8" s="152" t="s">
        <v>104</v>
      </c>
      <c r="H8" s="152" t="s">
        <v>101</v>
      </c>
      <c r="I8" s="152" t="s">
        <v>104</v>
      </c>
      <c r="J8" s="153">
        <v>91.8</v>
      </c>
      <c r="K8" s="153">
        <v>67.7</v>
      </c>
    </row>
    <row r="9" spans="1:11" ht="13.5">
      <c r="A9" s="152" t="s">
        <v>524</v>
      </c>
      <c r="B9" s="152" t="s">
        <v>525</v>
      </c>
      <c r="C9" s="152" t="s">
        <v>526</v>
      </c>
      <c r="D9" s="152" t="s">
        <v>527</v>
      </c>
      <c r="E9" s="152" t="s">
        <v>390</v>
      </c>
      <c r="F9" s="152" t="s">
        <v>391</v>
      </c>
      <c r="G9" s="152" t="s">
        <v>84</v>
      </c>
      <c r="H9" s="152" t="s">
        <v>85</v>
      </c>
      <c r="I9" s="152" t="s">
        <v>102</v>
      </c>
      <c r="J9" s="153"/>
      <c r="K9" s="153"/>
    </row>
    <row r="10" spans="1:11" ht="13.5">
      <c r="A10" s="152" t="s">
        <v>530</v>
      </c>
      <c r="B10" s="152" t="s">
        <v>228</v>
      </c>
      <c r="C10" s="152" t="s">
        <v>227</v>
      </c>
      <c r="D10" s="152" t="s">
        <v>531</v>
      </c>
      <c r="E10" s="152" t="s">
        <v>430</v>
      </c>
      <c r="F10" s="152" t="s">
        <v>207</v>
      </c>
      <c r="G10" s="152" t="s">
        <v>104</v>
      </c>
      <c r="H10" s="152" t="s">
        <v>104</v>
      </c>
      <c r="I10" s="152" t="s">
        <v>84</v>
      </c>
      <c r="J10" s="153">
        <v>14.69</v>
      </c>
      <c r="K10" s="153">
        <v>18.23</v>
      </c>
    </row>
    <row r="11" spans="1:11" ht="13.5">
      <c r="A11" s="152" t="s">
        <v>748</v>
      </c>
      <c r="B11" s="152" t="s">
        <v>749</v>
      </c>
      <c r="C11" s="152" t="s">
        <v>750</v>
      </c>
      <c r="D11" s="152" t="s">
        <v>751</v>
      </c>
      <c r="E11" s="152" t="s">
        <v>430</v>
      </c>
      <c r="F11" s="152" t="s">
        <v>207</v>
      </c>
      <c r="G11" s="152" t="s">
        <v>104</v>
      </c>
      <c r="H11" s="152" t="s">
        <v>104</v>
      </c>
      <c r="I11" s="152" t="s">
        <v>84</v>
      </c>
      <c r="J11" s="153">
        <v>16.69</v>
      </c>
      <c r="K11" s="153">
        <v>17.67</v>
      </c>
    </row>
    <row r="12" spans="1:11" ht="13.5">
      <c r="A12" s="152" t="s">
        <v>512</v>
      </c>
      <c r="B12" s="152" t="s">
        <v>230</v>
      </c>
      <c r="C12" s="152" t="s">
        <v>229</v>
      </c>
      <c r="D12" s="152" t="s">
        <v>513</v>
      </c>
      <c r="E12" s="152" t="s">
        <v>331</v>
      </c>
      <c r="F12" s="152" t="s">
        <v>131</v>
      </c>
      <c r="G12" s="152" t="s">
        <v>104</v>
      </c>
      <c r="H12" s="152" t="s">
        <v>102</v>
      </c>
      <c r="I12" s="152" t="s">
        <v>104</v>
      </c>
      <c r="J12" s="153">
        <v>108.42</v>
      </c>
      <c r="K12" s="153">
        <v>126.2</v>
      </c>
    </row>
    <row r="13" spans="1:11" ht="13.5">
      <c r="A13" s="152" t="s">
        <v>516</v>
      </c>
      <c r="B13" s="152" t="s">
        <v>232</v>
      </c>
      <c r="C13" s="152" t="s">
        <v>231</v>
      </c>
      <c r="D13" s="152" t="s">
        <v>517</v>
      </c>
      <c r="E13" s="152" t="s">
        <v>302</v>
      </c>
      <c r="F13" s="152" t="s">
        <v>103</v>
      </c>
      <c r="G13" s="152" t="s">
        <v>104</v>
      </c>
      <c r="H13" s="152" t="s">
        <v>102</v>
      </c>
      <c r="I13" s="152" t="s">
        <v>104</v>
      </c>
      <c r="J13" s="153">
        <v>164.29</v>
      </c>
      <c r="K13" s="153">
        <v>179.68</v>
      </c>
    </row>
    <row r="14" spans="1:11" ht="13.5">
      <c r="A14" s="152" t="s">
        <v>546</v>
      </c>
      <c r="B14" s="152" t="s">
        <v>234</v>
      </c>
      <c r="C14" s="152" t="s">
        <v>233</v>
      </c>
      <c r="D14" s="152" t="s">
        <v>547</v>
      </c>
      <c r="E14" s="152" t="s">
        <v>331</v>
      </c>
      <c r="F14" s="152" t="s">
        <v>131</v>
      </c>
      <c r="G14" s="152" t="s">
        <v>104</v>
      </c>
      <c r="H14" s="152" t="s">
        <v>101</v>
      </c>
      <c r="I14" s="152" t="s">
        <v>104</v>
      </c>
      <c r="J14" s="153">
        <v>211.22</v>
      </c>
      <c r="K14" s="153">
        <v>153.25</v>
      </c>
    </row>
    <row r="15" spans="1:11" ht="13.5">
      <c r="A15" s="152" t="s">
        <v>528</v>
      </c>
      <c r="B15" s="152" t="s">
        <v>243</v>
      </c>
      <c r="C15" s="152" t="s">
        <v>235</v>
      </c>
      <c r="D15" s="152" t="s">
        <v>529</v>
      </c>
      <c r="E15" s="152" t="s">
        <v>312</v>
      </c>
      <c r="F15" s="152" t="s">
        <v>181</v>
      </c>
      <c r="G15" s="152" t="s">
        <v>84</v>
      </c>
      <c r="H15" s="152" t="s">
        <v>85</v>
      </c>
      <c r="I15" s="152" t="s">
        <v>102</v>
      </c>
      <c r="J15" s="153">
        <v>128.16</v>
      </c>
      <c r="K15" s="153">
        <v>167.13</v>
      </c>
    </row>
    <row r="16" spans="1:11" ht="13.5">
      <c r="A16" s="152" t="s">
        <v>564</v>
      </c>
      <c r="B16" s="152" t="s">
        <v>236</v>
      </c>
      <c r="C16" s="152" t="s">
        <v>244</v>
      </c>
      <c r="D16" s="152" t="s">
        <v>565</v>
      </c>
      <c r="E16" s="152" t="s">
        <v>302</v>
      </c>
      <c r="F16" s="152" t="s">
        <v>103</v>
      </c>
      <c r="G16" s="152" t="s">
        <v>104</v>
      </c>
      <c r="H16" s="152" t="s">
        <v>102</v>
      </c>
      <c r="I16" s="152" t="s">
        <v>104</v>
      </c>
      <c r="J16" s="153">
        <v>51.99</v>
      </c>
      <c r="K16" s="153">
        <v>78.26</v>
      </c>
    </row>
    <row r="17" spans="1:11" ht="13.5">
      <c r="A17" s="152" t="s">
        <v>552</v>
      </c>
      <c r="B17" s="152" t="s">
        <v>238</v>
      </c>
      <c r="C17" s="152" t="s">
        <v>237</v>
      </c>
      <c r="D17" s="152" t="s">
        <v>553</v>
      </c>
      <c r="E17" s="152" t="s">
        <v>307</v>
      </c>
      <c r="F17" s="152" t="s">
        <v>105</v>
      </c>
      <c r="G17" s="152" t="s">
        <v>104</v>
      </c>
      <c r="H17" s="152" t="s">
        <v>102</v>
      </c>
      <c r="I17" s="152" t="s">
        <v>104</v>
      </c>
      <c r="J17" s="153">
        <v>149.71</v>
      </c>
      <c r="K17" s="153">
        <v>183.07</v>
      </c>
    </row>
    <row r="18" spans="1:11" ht="13.5">
      <c r="A18" s="152" t="s">
        <v>556</v>
      </c>
      <c r="B18" s="152" t="s">
        <v>277</v>
      </c>
      <c r="C18" s="152" t="s">
        <v>273</v>
      </c>
      <c r="D18" s="152" t="s">
        <v>557</v>
      </c>
      <c r="E18" s="152" t="s">
        <v>373</v>
      </c>
      <c r="F18" s="152" t="s">
        <v>169</v>
      </c>
      <c r="G18" s="152" t="s">
        <v>101</v>
      </c>
      <c r="H18" s="152" t="s">
        <v>104</v>
      </c>
      <c r="I18" s="152" t="s">
        <v>101</v>
      </c>
      <c r="J18" s="153">
        <v>202.94</v>
      </c>
      <c r="K18" s="153">
        <v>199.7</v>
      </c>
    </row>
    <row r="19" spans="1:11" ht="13.5">
      <c r="A19" s="152" t="s">
        <v>533</v>
      </c>
      <c r="B19" s="152" t="s">
        <v>275</v>
      </c>
      <c r="C19" s="152" t="s">
        <v>271</v>
      </c>
      <c r="D19" s="152" t="s">
        <v>534</v>
      </c>
      <c r="E19" s="152" t="s">
        <v>949</v>
      </c>
      <c r="F19" s="152" t="s">
        <v>950</v>
      </c>
      <c r="G19" s="152" t="s">
        <v>101</v>
      </c>
      <c r="H19" s="152" t="s">
        <v>104</v>
      </c>
      <c r="I19" s="152" t="s">
        <v>102</v>
      </c>
      <c r="J19" s="153">
        <v>243.45</v>
      </c>
      <c r="K19" s="153">
        <v>250.64</v>
      </c>
    </row>
    <row r="20" spans="1:11" ht="13.5">
      <c r="A20" s="152" t="s">
        <v>570</v>
      </c>
      <c r="B20" s="152" t="s">
        <v>278</v>
      </c>
      <c r="C20" s="152" t="s">
        <v>274</v>
      </c>
      <c r="D20" s="152" t="s">
        <v>571</v>
      </c>
      <c r="E20" s="152" t="s">
        <v>340</v>
      </c>
      <c r="F20" s="152" t="s">
        <v>118</v>
      </c>
      <c r="G20" s="152" t="s">
        <v>101</v>
      </c>
      <c r="H20" s="152" t="s">
        <v>104</v>
      </c>
      <c r="I20" s="152" t="s">
        <v>84</v>
      </c>
      <c r="J20" s="153">
        <v>180.42</v>
      </c>
      <c r="K20" s="153">
        <v>192.67</v>
      </c>
    </row>
    <row r="21" spans="1:11" ht="13.5">
      <c r="A21" s="152" t="s">
        <v>550</v>
      </c>
      <c r="B21" s="152" t="s">
        <v>276</v>
      </c>
      <c r="C21" s="152" t="s">
        <v>272</v>
      </c>
      <c r="D21" s="152" t="s">
        <v>551</v>
      </c>
      <c r="E21" s="152" t="s">
        <v>888</v>
      </c>
      <c r="F21" s="152" t="s">
        <v>889</v>
      </c>
      <c r="G21" s="152" t="s">
        <v>101</v>
      </c>
      <c r="H21" s="152" t="s">
        <v>104</v>
      </c>
      <c r="I21" s="152" t="s">
        <v>101</v>
      </c>
      <c r="J21" s="153">
        <v>187.64</v>
      </c>
      <c r="K21" s="153">
        <v>191.39</v>
      </c>
    </row>
    <row r="22" spans="1:11" ht="13.5">
      <c r="A22" s="152" t="s">
        <v>535</v>
      </c>
      <c r="B22" s="152" t="s">
        <v>536</v>
      </c>
      <c r="C22" s="152" t="s">
        <v>537</v>
      </c>
      <c r="D22" s="152" t="s">
        <v>538</v>
      </c>
      <c r="E22" s="152" t="s">
        <v>347</v>
      </c>
      <c r="F22" s="152" t="s">
        <v>268</v>
      </c>
      <c r="G22" s="152" t="s">
        <v>101</v>
      </c>
      <c r="H22" s="152" t="s">
        <v>101</v>
      </c>
      <c r="I22" s="152" t="s">
        <v>84</v>
      </c>
      <c r="J22" s="153">
        <v>259.17</v>
      </c>
      <c r="K22" s="153">
        <v>281.8</v>
      </c>
    </row>
    <row r="23" spans="1:11" ht="13.5">
      <c r="A23" s="152" t="s">
        <v>542</v>
      </c>
      <c r="B23" s="152" t="s">
        <v>543</v>
      </c>
      <c r="C23" s="152" t="s">
        <v>544</v>
      </c>
      <c r="D23" s="152" t="s">
        <v>545</v>
      </c>
      <c r="E23" s="152" t="s">
        <v>372</v>
      </c>
      <c r="F23" s="152" t="s">
        <v>186</v>
      </c>
      <c r="G23" s="152" t="s">
        <v>101</v>
      </c>
      <c r="H23" s="152" t="s">
        <v>101</v>
      </c>
      <c r="I23" s="152" t="s">
        <v>102</v>
      </c>
      <c r="J23" s="153">
        <v>268.95</v>
      </c>
      <c r="K23" s="153">
        <v>266.59</v>
      </c>
    </row>
    <row r="24" spans="1:11" ht="13.5">
      <c r="A24" s="152" t="s">
        <v>508</v>
      </c>
      <c r="B24" s="152" t="s">
        <v>509</v>
      </c>
      <c r="C24" s="152" t="s">
        <v>510</v>
      </c>
      <c r="D24" s="152" t="s">
        <v>511</v>
      </c>
      <c r="E24" s="152" t="s">
        <v>373</v>
      </c>
      <c r="F24" s="152" t="s">
        <v>169</v>
      </c>
      <c r="G24" s="152" t="s">
        <v>101</v>
      </c>
      <c r="H24" s="152" t="s">
        <v>101</v>
      </c>
      <c r="I24" s="152" t="s">
        <v>101</v>
      </c>
      <c r="J24" s="153">
        <v>343.38</v>
      </c>
      <c r="K24" s="153">
        <v>353.48</v>
      </c>
    </row>
    <row r="25" spans="1:11" ht="13.5">
      <c r="A25" s="152" t="s">
        <v>518</v>
      </c>
      <c r="B25" s="152" t="s">
        <v>519</v>
      </c>
      <c r="C25" s="152" t="s">
        <v>520</v>
      </c>
      <c r="D25" s="152" t="s">
        <v>521</v>
      </c>
      <c r="E25" s="152" t="s">
        <v>325</v>
      </c>
      <c r="F25" s="152" t="s">
        <v>159</v>
      </c>
      <c r="G25" s="152" t="s">
        <v>101</v>
      </c>
      <c r="H25" s="152" t="s">
        <v>101</v>
      </c>
      <c r="I25" s="152" t="s">
        <v>102</v>
      </c>
      <c r="J25" s="153">
        <v>169.78</v>
      </c>
      <c r="K25" s="153">
        <v>168.01</v>
      </c>
    </row>
    <row r="26" spans="1:11" ht="13.5">
      <c r="A26" s="152" t="s">
        <v>560</v>
      </c>
      <c r="B26" s="152" t="s">
        <v>561</v>
      </c>
      <c r="C26" s="152" t="s">
        <v>562</v>
      </c>
      <c r="D26" s="152" t="s">
        <v>563</v>
      </c>
      <c r="E26" s="152" t="s">
        <v>951</v>
      </c>
      <c r="F26" s="152" t="s">
        <v>952</v>
      </c>
      <c r="G26" s="152" t="s">
        <v>101</v>
      </c>
      <c r="H26" s="152" t="s">
        <v>101</v>
      </c>
      <c r="I26" s="152" t="s">
        <v>104</v>
      </c>
      <c r="J26" s="153">
        <v>201.58</v>
      </c>
      <c r="K26" s="153">
        <v>199.76</v>
      </c>
    </row>
    <row r="27" spans="1:11" ht="13.5">
      <c r="A27" s="152" t="s">
        <v>656</v>
      </c>
      <c r="B27" s="152" t="s">
        <v>657</v>
      </c>
      <c r="C27" s="152" t="s">
        <v>658</v>
      </c>
      <c r="D27" s="152" t="s">
        <v>659</v>
      </c>
      <c r="E27" s="152" t="s">
        <v>372</v>
      </c>
      <c r="F27" s="152" t="s">
        <v>186</v>
      </c>
      <c r="G27" s="152" t="s">
        <v>101</v>
      </c>
      <c r="H27" s="152" t="s">
        <v>102</v>
      </c>
      <c r="I27" s="152" t="s">
        <v>102</v>
      </c>
      <c r="J27" s="153">
        <v>386.4</v>
      </c>
      <c r="K27" s="153">
        <v>455.48</v>
      </c>
    </row>
    <row r="28" spans="1:11" ht="13.5">
      <c r="A28" s="152" t="s">
        <v>664</v>
      </c>
      <c r="B28" s="152" t="s">
        <v>665</v>
      </c>
      <c r="C28" s="152" t="s">
        <v>666</v>
      </c>
      <c r="D28" s="152" t="s">
        <v>667</v>
      </c>
      <c r="E28" s="152" t="s">
        <v>372</v>
      </c>
      <c r="F28" s="152" t="s">
        <v>186</v>
      </c>
      <c r="G28" s="152" t="s">
        <v>101</v>
      </c>
      <c r="H28" s="152" t="s">
        <v>102</v>
      </c>
      <c r="I28" s="152" t="s">
        <v>102</v>
      </c>
      <c r="J28" s="153">
        <v>387.87</v>
      </c>
      <c r="K28" s="153">
        <v>247.42</v>
      </c>
    </row>
    <row r="29" spans="1:11" ht="13.5">
      <c r="A29" s="152" t="s">
        <v>660</v>
      </c>
      <c r="B29" s="152" t="s">
        <v>661</v>
      </c>
      <c r="C29" s="152" t="s">
        <v>662</v>
      </c>
      <c r="D29" s="152" t="s">
        <v>663</v>
      </c>
      <c r="E29" s="152" t="s">
        <v>325</v>
      </c>
      <c r="F29" s="152" t="s">
        <v>159</v>
      </c>
      <c r="G29" s="152" t="s">
        <v>101</v>
      </c>
      <c r="H29" s="152" t="s">
        <v>102</v>
      </c>
      <c r="I29" s="152" t="s">
        <v>102</v>
      </c>
      <c r="J29" s="153">
        <v>264.43</v>
      </c>
      <c r="K29" s="153">
        <v>255.91</v>
      </c>
    </row>
    <row r="30" spans="1:11" ht="13.5">
      <c r="A30" s="152" t="s">
        <v>652</v>
      </c>
      <c r="B30" s="152" t="s">
        <v>653</v>
      </c>
      <c r="C30" s="152" t="s">
        <v>654</v>
      </c>
      <c r="D30" s="152" t="s">
        <v>655</v>
      </c>
      <c r="E30" s="152" t="s">
        <v>1103</v>
      </c>
      <c r="F30" s="152" t="s">
        <v>1104</v>
      </c>
      <c r="G30" s="152" t="s">
        <v>101</v>
      </c>
      <c r="H30" s="152" t="s">
        <v>102</v>
      </c>
      <c r="I30" s="152" t="s">
        <v>104</v>
      </c>
      <c r="J30" s="153">
        <v>191.45</v>
      </c>
      <c r="K30" s="153">
        <v>295.14</v>
      </c>
    </row>
    <row r="31" spans="1:11" ht="13.5">
      <c r="A31" s="152" t="s">
        <v>644</v>
      </c>
      <c r="B31" s="152" t="s">
        <v>645</v>
      </c>
      <c r="C31" s="152" t="s">
        <v>646</v>
      </c>
      <c r="D31" s="152" t="s">
        <v>647</v>
      </c>
      <c r="E31" s="152" t="s">
        <v>316</v>
      </c>
      <c r="F31" s="152" t="s">
        <v>114</v>
      </c>
      <c r="G31" s="152" t="s">
        <v>101</v>
      </c>
      <c r="H31" s="152" t="s">
        <v>101</v>
      </c>
      <c r="I31" s="152" t="s">
        <v>101</v>
      </c>
      <c r="J31" s="153">
        <v>285.23</v>
      </c>
      <c r="K31" s="153">
        <v>307.19</v>
      </c>
    </row>
    <row r="32" spans="1:11" ht="13.5">
      <c r="A32" s="152" t="s">
        <v>648</v>
      </c>
      <c r="B32" s="152" t="s">
        <v>649</v>
      </c>
      <c r="C32" s="152" t="s">
        <v>650</v>
      </c>
      <c r="D32" s="152" t="s">
        <v>651</v>
      </c>
      <c r="E32" s="152" t="s">
        <v>327</v>
      </c>
      <c r="F32" s="152" t="s">
        <v>140</v>
      </c>
      <c r="G32" s="152" t="s">
        <v>84</v>
      </c>
      <c r="H32" s="152" t="s">
        <v>85</v>
      </c>
      <c r="I32" s="152" t="s">
        <v>104</v>
      </c>
      <c r="J32" s="153"/>
      <c r="K32" s="153">
        <v>257.42</v>
      </c>
    </row>
    <row r="33" spans="1:11" ht="13.5">
      <c r="A33" s="152" t="s">
        <v>791</v>
      </c>
      <c r="B33" s="152" t="s">
        <v>792</v>
      </c>
      <c r="C33" s="152" t="s">
        <v>793</v>
      </c>
      <c r="D33" s="152" t="s">
        <v>794</v>
      </c>
      <c r="E33" s="152" t="s">
        <v>369</v>
      </c>
      <c r="F33" s="152" t="s">
        <v>123</v>
      </c>
      <c r="G33" s="152" t="s">
        <v>102</v>
      </c>
      <c r="H33" s="152" t="s">
        <v>122</v>
      </c>
      <c r="I33" s="152" t="s">
        <v>84</v>
      </c>
      <c r="J33" s="153">
        <v>338.37</v>
      </c>
      <c r="K33" s="153">
        <v>423.47</v>
      </c>
    </row>
    <row r="34" spans="1:11" ht="13.5">
      <c r="A34" s="152" t="s">
        <v>766</v>
      </c>
      <c r="B34" s="152" t="s">
        <v>767</v>
      </c>
      <c r="C34" s="152" t="s">
        <v>768</v>
      </c>
      <c r="D34" s="152" t="s">
        <v>890</v>
      </c>
      <c r="E34" s="152" t="s">
        <v>891</v>
      </c>
      <c r="F34" s="152" t="s">
        <v>892</v>
      </c>
      <c r="G34" s="152" t="s">
        <v>101</v>
      </c>
      <c r="H34" s="152" t="s">
        <v>104</v>
      </c>
      <c r="I34" s="152" t="s">
        <v>102</v>
      </c>
      <c r="J34" s="153">
        <v>279.21</v>
      </c>
      <c r="K34" s="153">
        <v>261.2</v>
      </c>
    </row>
    <row r="35" spans="1:11" ht="13.5">
      <c r="A35" s="152" t="s">
        <v>744</v>
      </c>
      <c r="B35" s="152" t="s">
        <v>745</v>
      </c>
      <c r="C35" s="152" t="s">
        <v>746</v>
      </c>
      <c r="D35" s="152" t="s">
        <v>747</v>
      </c>
      <c r="E35" s="152" t="s">
        <v>385</v>
      </c>
      <c r="F35" s="152" t="s">
        <v>190</v>
      </c>
      <c r="G35" s="152" t="s">
        <v>102</v>
      </c>
      <c r="H35" s="152" t="s">
        <v>122</v>
      </c>
      <c r="I35" s="152" t="s">
        <v>104</v>
      </c>
      <c r="J35" s="153">
        <v>388.62</v>
      </c>
      <c r="K35" s="153">
        <v>519.95</v>
      </c>
    </row>
    <row r="36" spans="1:11" ht="13.5">
      <c r="A36" s="152" t="s">
        <v>775</v>
      </c>
      <c r="B36" s="152" t="s">
        <v>776</v>
      </c>
      <c r="C36" s="152" t="s">
        <v>777</v>
      </c>
      <c r="D36" s="152" t="s">
        <v>778</v>
      </c>
      <c r="E36" s="152" t="s">
        <v>348</v>
      </c>
      <c r="F36" s="152" t="s">
        <v>133</v>
      </c>
      <c r="G36" s="152" t="s">
        <v>102</v>
      </c>
      <c r="H36" s="152" t="s">
        <v>122</v>
      </c>
      <c r="I36" s="152" t="s">
        <v>102</v>
      </c>
      <c r="J36" s="153">
        <v>203.19</v>
      </c>
      <c r="K36" s="153">
        <v>209.06</v>
      </c>
    </row>
    <row r="37" spans="1:11" ht="13.5">
      <c r="A37" s="152" t="s">
        <v>752</v>
      </c>
      <c r="B37" s="152" t="s">
        <v>753</v>
      </c>
      <c r="C37" s="152" t="s">
        <v>754</v>
      </c>
      <c r="D37" s="152" t="s">
        <v>755</v>
      </c>
      <c r="E37" s="152" t="s">
        <v>321</v>
      </c>
      <c r="F37" s="152" t="s">
        <v>797</v>
      </c>
      <c r="G37" s="152" t="s">
        <v>102</v>
      </c>
      <c r="H37" s="152" t="s">
        <v>122</v>
      </c>
      <c r="I37" s="152" t="s">
        <v>101</v>
      </c>
      <c r="J37" s="153">
        <v>514.68</v>
      </c>
      <c r="K37" s="153">
        <v>530.83</v>
      </c>
    </row>
    <row r="38" spans="1:11" ht="13.5">
      <c r="A38" s="152" t="s">
        <v>787</v>
      </c>
      <c r="B38" s="152" t="s">
        <v>788</v>
      </c>
      <c r="C38" s="152" t="s">
        <v>789</v>
      </c>
      <c r="D38" s="152" t="s">
        <v>790</v>
      </c>
      <c r="E38" s="152" t="s">
        <v>291</v>
      </c>
      <c r="F38" s="152" t="s">
        <v>127</v>
      </c>
      <c r="G38" s="152" t="s">
        <v>102</v>
      </c>
      <c r="H38" s="152" t="s">
        <v>122</v>
      </c>
      <c r="I38" s="152" t="s">
        <v>102</v>
      </c>
      <c r="J38" s="153">
        <v>317.22</v>
      </c>
      <c r="K38" s="153">
        <v>410.46</v>
      </c>
    </row>
    <row r="39" spans="1:11" ht="13.5">
      <c r="A39" s="152" t="s">
        <v>756</v>
      </c>
      <c r="B39" s="152" t="s">
        <v>757</v>
      </c>
      <c r="C39" s="152" t="s">
        <v>758</v>
      </c>
      <c r="D39" s="152" t="s">
        <v>759</v>
      </c>
      <c r="E39" s="152" t="s">
        <v>291</v>
      </c>
      <c r="F39" s="152" t="s">
        <v>127</v>
      </c>
      <c r="G39" s="152" t="s">
        <v>102</v>
      </c>
      <c r="H39" s="152" t="s">
        <v>122</v>
      </c>
      <c r="I39" s="152" t="s">
        <v>102</v>
      </c>
      <c r="J39" s="153"/>
      <c r="K39" s="153">
        <v>549.69</v>
      </c>
    </row>
    <row r="40" spans="1:11" ht="13.5">
      <c r="A40" s="152" t="s">
        <v>762</v>
      </c>
      <c r="B40" s="152" t="s">
        <v>763</v>
      </c>
      <c r="C40" s="152" t="s">
        <v>764</v>
      </c>
      <c r="D40" s="152" t="s">
        <v>765</v>
      </c>
      <c r="E40" s="152" t="s">
        <v>291</v>
      </c>
      <c r="F40" s="152" t="s">
        <v>127</v>
      </c>
      <c r="G40" s="152" t="s">
        <v>102</v>
      </c>
      <c r="H40" s="152" t="s">
        <v>122</v>
      </c>
      <c r="I40" s="152" t="s">
        <v>102</v>
      </c>
      <c r="J40" s="153">
        <v>461.85</v>
      </c>
      <c r="K40" s="153">
        <v>467.55</v>
      </c>
    </row>
    <row r="41" spans="1:11" ht="13.5">
      <c r="A41" s="152" t="s">
        <v>779</v>
      </c>
      <c r="B41" s="152" t="s">
        <v>780</v>
      </c>
      <c r="C41" s="152" t="s">
        <v>781</v>
      </c>
      <c r="D41" s="152" t="s">
        <v>782</v>
      </c>
      <c r="E41" s="152" t="s">
        <v>385</v>
      </c>
      <c r="F41" s="152" t="s">
        <v>190</v>
      </c>
      <c r="G41" s="152" t="s">
        <v>102</v>
      </c>
      <c r="H41" s="152" t="s">
        <v>122</v>
      </c>
      <c r="I41" s="152" t="s">
        <v>104</v>
      </c>
      <c r="J41" s="153">
        <v>292.15</v>
      </c>
      <c r="K41" s="153">
        <v>355.72</v>
      </c>
    </row>
    <row r="42" spans="1:11" ht="13.5">
      <c r="A42" s="152" t="s">
        <v>783</v>
      </c>
      <c r="B42" s="152" t="s">
        <v>784</v>
      </c>
      <c r="C42" s="152" t="s">
        <v>785</v>
      </c>
      <c r="D42" s="152" t="s">
        <v>786</v>
      </c>
      <c r="E42" s="152" t="s">
        <v>327</v>
      </c>
      <c r="F42" s="152" t="s">
        <v>140</v>
      </c>
      <c r="G42" s="152" t="s">
        <v>84</v>
      </c>
      <c r="H42" s="152" t="s">
        <v>85</v>
      </c>
      <c r="I42" s="152" t="s">
        <v>104</v>
      </c>
      <c r="J42" s="153"/>
      <c r="K42" s="153"/>
    </row>
    <row r="43" spans="1:11" ht="13.5">
      <c r="A43" s="152" t="s">
        <v>771</v>
      </c>
      <c r="B43" s="152" t="s">
        <v>772</v>
      </c>
      <c r="C43" s="152" t="s">
        <v>773</v>
      </c>
      <c r="D43" s="152" t="s">
        <v>774</v>
      </c>
      <c r="E43" s="152" t="s">
        <v>361</v>
      </c>
      <c r="F43" s="152" t="s">
        <v>86</v>
      </c>
      <c r="G43" s="152" t="s">
        <v>102</v>
      </c>
      <c r="H43" s="152" t="s">
        <v>122</v>
      </c>
      <c r="I43" s="152" t="s">
        <v>104</v>
      </c>
      <c r="J43" s="153">
        <v>296.6</v>
      </c>
      <c r="K43" s="153">
        <v>375.5</v>
      </c>
    </row>
    <row r="44" spans="1:11" ht="13.5">
      <c r="A44" s="152" t="s">
        <v>893</v>
      </c>
      <c r="B44" s="152" t="s">
        <v>894</v>
      </c>
      <c r="C44" s="152" t="s">
        <v>895</v>
      </c>
      <c r="D44" s="152" t="s">
        <v>896</v>
      </c>
      <c r="E44" s="152" t="s">
        <v>348</v>
      </c>
      <c r="F44" s="152" t="s">
        <v>133</v>
      </c>
      <c r="G44" s="152" t="s">
        <v>102</v>
      </c>
      <c r="H44" s="152" t="s">
        <v>100</v>
      </c>
      <c r="I44" s="152" t="s">
        <v>102</v>
      </c>
      <c r="J44" s="153">
        <v>299.54</v>
      </c>
      <c r="K44" s="153">
        <v>522.32</v>
      </c>
    </row>
    <row r="45" spans="1:11" ht="13.5">
      <c r="A45" s="152" t="s">
        <v>897</v>
      </c>
      <c r="B45" s="152" t="s">
        <v>898</v>
      </c>
      <c r="C45" s="152" t="s">
        <v>899</v>
      </c>
      <c r="D45" s="152" t="s">
        <v>900</v>
      </c>
      <c r="E45" s="152" t="s">
        <v>360</v>
      </c>
      <c r="F45" s="152" t="s">
        <v>209</v>
      </c>
      <c r="G45" s="152" t="s">
        <v>102</v>
      </c>
      <c r="H45" s="152" t="s">
        <v>100</v>
      </c>
      <c r="I45" s="152" t="s">
        <v>102</v>
      </c>
      <c r="J45" s="153">
        <v>391.8</v>
      </c>
      <c r="K45" s="153">
        <v>484.29</v>
      </c>
    </row>
    <row r="46" spans="1:11" ht="13.5">
      <c r="A46" s="152" t="s">
        <v>901</v>
      </c>
      <c r="B46" s="152" t="s">
        <v>902</v>
      </c>
      <c r="C46" s="152" t="s">
        <v>903</v>
      </c>
      <c r="D46" s="152" t="s">
        <v>904</v>
      </c>
      <c r="E46" s="152" t="s">
        <v>402</v>
      </c>
      <c r="F46" s="152" t="s">
        <v>124</v>
      </c>
      <c r="G46" s="152" t="s">
        <v>102</v>
      </c>
      <c r="H46" s="152" t="s">
        <v>122</v>
      </c>
      <c r="I46" s="152" t="s">
        <v>84</v>
      </c>
      <c r="J46" s="153">
        <v>435.61</v>
      </c>
      <c r="K46" s="153">
        <v>547.43</v>
      </c>
    </row>
    <row r="47" spans="1:11" ht="13.5">
      <c r="A47" s="152" t="s">
        <v>905</v>
      </c>
      <c r="B47" s="152" t="s">
        <v>906</v>
      </c>
      <c r="C47" s="152" t="s">
        <v>907</v>
      </c>
      <c r="D47" s="152" t="s">
        <v>908</v>
      </c>
      <c r="E47" s="152" t="s">
        <v>302</v>
      </c>
      <c r="F47" s="152" t="s">
        <v>103</v>
      </c>
      <c r="G47" s="152" t="s">
        <v>104</v>
      </c>
      <c r="H47" s="152" t="s">
        <v>104</v>
      </c>
      <c r="I47" s="152" t="s">
        <v>104</v>
      </c>
      <c r="J47" s="153">
        <v>23.73</v>
      </c>
      <c r="K47" s="153">
        <v>3.62</v>
      </c>
    </row>
    <row r="48" spans="1:11" ht="13.5">
      <c r="A48" s="152" t="s">
        <v>909</v>
      </c>
      <c r="B48" s="152" t="s">
        <v>910</v>
      </c>
      <c r="C48" s="152" t="s">
        <v>911</v>
      </c>
      <c r="D48" s="152" t="s">
        <v>912</v>
      </c>
      <c r="E48" s="152" t="s">
        <v>302</v>
      </c>
      <c r="F48" s="152" t="s">
        <v>103</v>
      </c>
      <c r="G48" s="152" t="s">
        <v>104</v>
      </c>
      <c r="H48" s="152" t="s">
        <v>104</v>
      </c>
      <c r="I48" s="152" t="s">
        <v>104</v>
      </c>
      <c r="J48" s="153">
        <v>11.46</v>
      </c>
      <c r="K48" s="153">
        <v>15.49</v>
      </c>
    </row>
    <row r="49" spans="1:11" ht="13.5">
      <c r="A49" s="152" t="s">
        <v>913</v>
      </c>
      <c r="B49" s="152" t="s">
        <v>914</v>
      </c>
      <c r="C49" s="152" t="s">
        <v>915</v>
      </c>
      <c r="D49" s="152" t="s">
        <v>916</v>
      </c>
      <c r="E49" s="152" t="s">
        <v>347</v>
      </c>
      <c r="F49" s="152" t="s">
        <v>268</v>
      </c>
      <c r="G49" s="152" t="s">
        <v>101</v>
      </c>
      <c r="H49" s="152" t="s">
        <v>101</v>
      </c>
      <c r="I49" s="152" t="s">
        <v>84</v>
      </c>
      <c r="J49" s="153">
        <v>217.28</v>
      </c>
      <c r="K49" s="153">
        <v>255.74</v>
      </c>
    </row>
    <row r="50" spans="1:11" ht="13.5">
      <c r="A50" s="152" t="s">
        <v>917</v>
      </c>
      <c r="B50" s="152" t="s">
        <v>918</v>
      </c>
      <c r="C50" s="152" t="s">
        <v>919</v>
      </c>
      <c r="D50" s="152" t="s">
        <v>920</v>
      </c>
      <c r="E50" s="152" t="s">
        <v>488</v>
      </c>
      <c r="F50" s="152" t="s">
        <v>134</v>
      </c>
      <c r="G50" s="152" t="s">
        <v>102</v>
      </c>
      <c r="H50" s="152" t="s">
        <v>100</v>
      </c>
      <c r="I50" s="152" t="s">
        <v>84</v>
      </c>
      <c r="J50" s="153">
        <v>412.79</v>
      </c>
      <c r="K50" s="153">
        <v>497.16</v>
      </c>
    </row>
    <row r="51" spans="1:11" ht="13.5">
      <c r="A51" s="152" t="s">
        <v>921</v>
      </c>
      <c r="B51" s="152" t="s">
        <v>922</v>
      </c>
      <c r="C51" s="152" t="s">
        <v>923</v>
      </c>
      <c r="D51" s="152" t="s">
        <v>924</v>
      </c>
      <c r="E51" s="152" t="s">
        <v>491</v>
      </c>
      <c r="F51" s="152" t="s">
        <v>132</v>
      </c>
      <c r="G51" s="152" t="s">
        <v>102</v>
      </c>
      <c r="H51" s="152" t="s">
        <v>122</v>
      </c>
      <c r="I51" s="152" t="s">
        <v>104</v>
      </c>
      <c r="J51" s="153">
        <v>233.95</v>
      </c>
      <c r="K51" s="153">
        <v>245.36</v>
      </c>
    </row>
    <row r="52" spans="1:11" ht="13.5">
      <c r="A52" s="152" t="s">
        <v>925</v>
      </c>
      <c r="B52" s="152" t="s">
        <v>926</v>
      </c>
      <c r="C52" s="152" t="s">
        <v>927</v>
      </c>
      <c r="D52" s="152" t="s">
        <v>928</v>
      </c>
      <c r="E52" s="152" t="s">
        <v>491</v>
      </c>
      <c r="F52" s="152" t="s">
        <v>132</v>
      </c>
      <c r="G52" s="152" t="s">
        <v>102</v>
      </c>
      <c r="H52" s="152" t="s">
        <v>122</v>
      </c>
      <c r="I52" s="152" t="s">
        <v>104</v>
      </c>
      <c r="J52" s="153">
        <v>280.76</v>
      </c>
      <c r="K52" s="153">
        <v>289.41</v>
      </c>
    </row>
    <row r="53" spans="1:11" ht="13.5">
      <c r="A53" s="152" t="s">
        <v>929</v>
      </c>
      <c r="B53" s="152" t="s">
        <v>930</v>
      </c>
      <c r="C53" s="152" t="s">
        <v>931</v>
      </c>
      <c r="D53" s="152" t="s">
        <v>932</v>
      </c>
      <c r="E53" s="152" t="s">
        <v>291</v>
      </c>
      <c r="F53" s="152" t="s">
        <v>127</v>
      </c>
      <c r="G53" s="152" t="s">
        <v>102</v>
      </c>
      <c r="H53" s="152" t="s">
        <v>100</v>
      </c>
      <c r="I53" s="152" t="s">
        <v>102</v>
      </c>
      <c r="J53" s="153">
        <v>307.75</v>
      </c>
      <c r="K53" s="153">
        <v>327.19</v>
      </c>
    </row>
    <row r="54" spans="1:11" ht="13.5">
      <c r="A54" s="152" t="s">
        <v>933</v>
      </c>
      <c r="B54" s="152" t="s">
        <v>934</v>
      </c>
      <c r="C54" s="152" t="s">
        <v>935</v>
      </c>
      <c r="D54" s="152" t="s">
        <v>936</v>
      </c>
      <c r="E54" s="152" t="s">
        <v>291</v>
      </c>
      <c r="F54" s="152" t="s">
        <v>127</v>
      </c>
      <c r="G54" s="152" t="s">
        <v>102</v>
      </c>
      <c r="H54" s="152" t="s">
        <v>100</v>
      </c>
      <c r="I54" s="152" t="s">
        <v>102</v>
      </c>
      <c r="J54" s="153">
        <v>501.92</v>
      </c>
      <c r="K54" s="153">
        <v>584.37</v>
      </c>
    </row>
    <row r="55" spans="1:11" ht="13.5">
      <c r="A55" s="152" t="s">
        <v>937</v>
      </c>
      <c r="B55" s="152" t="s">
        <v>938</v>
      </c>
      <c r="C55" s="152" t="s">
        <v>939</v>
      </c>
      <c r="D55" s="152" t="s">
        <v>940</v>
      </c>
      <c r="E55" s="152" t="s">
        <v>941</v>
      </c>
      <c r="F55" s="152" t="s">
        <v>942</v>
      </c>
      <c r="G55" s="152" t="s">
        <v>84</v>
      </c>
      <c r="H55" s="152" t="s">
        <v>85</v>
      </c>
      <c r="I55" s="152" t="s">
        <v>101</v>
      </c>
      <c r="J55" s="153">
        <v>131.63</v>
      </c>
      <c r="K55" s="153">
        <v>207.44</v>
      </c>
    </row>
    <row r="56" spans="1:11" ht="13.5">
      <c r="A56" s="152" t="s">
        <v>955</v>
      </c>
      <c r="B56" s="152" t="s">
        <v>956</v>
      </c>
      <c r="C56" s="152" t="s">
        <v>957</v>
      </c>
      <c r="D56" s="152" t="s">
        <v>958</v>
      </c>
      <c r="E56" s="152" t="s">
        <v>385</v>
      </c>
      <c r="F56" s="152" t="s">
        <v>190</v>
      </c>
      <c r="G56" s="152" t="s">
        <v>102</v>
      </c>
      <c r="H56" s="152" t="s">
        <v>100</v>
      </c>
      <c r="I56" s="152" t="s">
        <v>104</v>
      </c>
      <c r="J56" s="153">
        <v>454.45</v>
      </c>
      <c r="K56" s="153">
        <v>554.31</v>
      </c>
    </row>
    <row r="57" spans="1:11" ht="13.5">
      <c r="A57" s="152" t="s">
        <v>959</v>
      </c>
      <c r="B57" s="152" t="s">
        <v>960</v>
      </c>
      <c r="C57" s="152" t="s">
        <v>961</v>
      </c>
      <c r="D57" s="152" t="s">
        <v>962</v>
      </c>
      <c r="E57" s="152" t="s">
        <v>328</v>
      </c>
      <c r="F57" s="152" t="s">
        <v>963</v>
      </c>
      <c r="G57" s="152" t="s">
        <v>104</v>
      </c>
      <c r="H57" s="152" t="s">
        <v>101</v>
      </c>
      <c r="I57" s="152" t="s">
        <v>84</v>
      </c>
      <c r="J57" s="153">
        <v>266.32</v>
      </c>
      <c r="K57" s="153"/>
    </row>
    <row r="58" spans="1:11" ht="13.5">
      <c r="A58" s="152" t="s">
        <v>964</v>
      </c>
      <c r="B58" s="152" t="s">
        <v>1105</v>
      </c>
      <c r="C58" s="152" t="s">
        <v>965</v>
      </c>
      <c r="D58" s="152" t="s">
        <v>966</v>
      </c>
      <c r="E58" s="152" t="s">
        <v>361</v>
      </c>
      <c r="F58" s="152" t="s">
        <v>86</v>
      </c>
      <c r="G58" s="152" t="s">
        <v>102</v>
      </c>
      <c r="H58" s="152" t="s">
        <v>100</v>
      </c>
      <c r="I58" s="152" t="s">
        <v>104</v>
      </c>
      <c r="J58" s="153">
        <v>461.57</v>
      </c>
      <c r="K58" s="153">
        <v>585.16</v>
      </c>
    </row>
    <row r="59" spans="1:11" ht="13.5">
      <c r="A59" s="152" t="s">
        <v>967</v>
      </c>
      <c r="B59" s="152" t="s">
        <v>968</v>
      </c>
      <c r="C59" s="152" t="s">
        <v>969</v>
      </c>
      <c r="D59" s="152" t="s">
        <v>970</v>
      </c>
      <c r="E59" s="152" t="s">
        <v>385</v>
      </c>
      <c r="F59" s="152" t="s">
        <v>190</v>
      </c>
      <c r="G59" s="152" t="s">
        <v>102</v>
      </c>
      <c r="H59" s="152" t="s">
        <v>84</v>
      </c>
      <c r="I59" s="152" t="s">
        <v>104</v>
      </c>
      <c r="J59" s="153">
        <v>547.4</v>
      </c>
      <c r="K59" s="153">
        <v>680.63</v>
      </c>
    </row>
    <row r="60" spans="1:11" ht="13.5">
      <c r="A60" s="152" t="s">
        <v>971</v>
      </c>
      <c r="B60" s="152" t="s">
        <v>972</v>
      </c>
      <c r="C60" s="152" t="s">
        <v>973</v>
      </c>
      <c r="D60" s="152" t="s">
        <v>974</v>
      </c>
      <c r="E60" s="152" t="s">
        <v>359</v>
      </c>
      <c r="F60" s="152" t="s">
        <v>798</v>
      </c>
      <c r="G60" s="152" t="s">
        <v>102</v>
      </c>
      <c r="H60" s="152" t="s">
        <v>84</v>
      </c>
      <c r="I60" s="152" t="s">
        <v>101</v>
      </c>
      <c r="J60" s="153">
        <v>431.17</v>
      </c>
      <c r="K60" s="153">
        <v>593.48</v>
      </c>
    </row>
    <row r="61" spans="1:11" ht="13.5">
      <c r="A61" s="152" t="s">
        <v>975</v>
      </c>
      <c r="B61" s="152" t="s">
        <v>976</v>
      </c>
      <c r="C61" s="152" t="s">
        <v>977</v>
      </c>
      <c r="D61" s="152" t="s">
        <v>978</v>
      </c>
      <c r="E61" s="152" t="s">
        <v>359</v>
      </c>
      <c r="F61" s="152" t="s">
        <v>798</v>
      </c>
      <c r="G61" s="152" t="s">
        <v>102</v>
      </c>
      <c r="H61" s="152" t="s">
        <v>84</v>
      </c>
      <c r="I61" s="152" t="s">
        <v>101</v>
      </c>
      <c r="J61" s="153"/>
      <c r="K61" s="153">
        <v>842.8</v>
      </c>
    </row>
    <row r="62" spans="1:11" ht="13.5">
      <c r="A62" s="152" t="s">
        <v>979</v>
      </c>
      <c r="B62" s="152" t="s">
        <v>980</v>
      </c>
      <c r="C62" s="152" t="s">
        <v>981</v>
      </c>
      <c r="D62" s="152" t="s">
        <v>982</v>
      </c>
      <c r="E62" s="152" t="s">
        <v>359</v>
      </c>
      <c r="F62" s="152" t="s">
        <v>798</v>
      </c>
      <c r="G62" s="152" t="s">
        <v>102</v>
      </c>
      <c r="H62" s="152" t="s">
        <v>84</v>
      </c>
      <c r="I62" s="152" t="s">
        <v>101</v>
      </c>
      <c r="J62" s="153">
        <v>479.33</v>
      </c>
      <c r="K62" s="153">
        <v>538.56</v>
      </c>
    </row>
    <row r="63" spans="1:11" ht="13.5">
      <c r="A63" s="152" t="s">
        <v>983</v>
      </c>
      <c r="B63" s="152" t="s">
        <v>984</v>
      </c>
      <c r="C63" s="152" t="s">
        <v>985</v>
      </c>
      <c r="D63" s="152" t="s">
        <v>986</v>
      </c>
      <c r="E63" s="152" t="s">
        <v>401</v>
      </c>
      <c r="F63" s="152" t="s">
        <v>128</v>
      </c>
      <c r="G63" s="152" t="s">
        <v>102</v>
      </c>
      <c r="H63" s="152" t="s">
        <v>84</v>
      </c>
      <c r="I63" s="152" t="s">
        <v>84</v>
      </c>
      <c r="J63" s="153">
        <v>504.49</v>
      </c>
      <c r="K63" s="153">
        <v>809.99</v>
      </c>
    </row>
    <row r="64" spans="1:11" ht="13.5">
      <c r="A64" s="152" t="s">
        <v>987</v>
      </c>
      <c r="B64" s="152" t="s">
        <v>988</v>
      </c>
      <c r="C64" s="152" t="s">
        <v>989</v>
      </c>
      <c r="D64" s="152" t="s">
        <v>990</v>
      </c>
      <c r="E64" s="152" t="s">
        <v>360</v>
      </c>
      <c r="F64" s="152" t="s">
        <v>209</v>
      </c>
      <c r="G64" s="152" t="s">
        <v>102</v>
      </c>
      <c r="H64" s="152" t="s">
        <v>84</v>
      </c>
      <c r="I64" s="152" t="s">
        <v>102</v>
      </c>
      <c r="J64" s="153">
        <v>693.99</v>
      </c>
      <c r="K64" s="153"/>
    </row>
    <row r="65" spans="1:11" ht="13.5">
      <c r="A65" s="152" t="s">
        <v>991</v>
      </c>
      <c r="B65" s="152" t="s">
        <v>992</v>
      </c>
      <c r="C65" s="152" t="s">
        <v>993</v>
      </c>
      <c r="D65" s="152" t="s">
        <v>1106</v>
      </c>
      <c r="E65" s="152" t="s">
        <v>430</v>
      </c>
      <c r="F65" s="152" t="s">
        <v>207</v>
      </c>
      <c r="G65" s="152" t="s">
        <v>104</v>
      </c>
      <c r="H65" s="152" t="s">
        <v>101</v>
      </c>
      <c r="I65" s="152" t="s">
        <v>84</v>
      </c>
      <c r="J65" s="153">
        <v>36.49</v>
      </c>
      <c r="K65" s="153">
        <v>24.17</v>
      </c>
    </row>
    <row r="66" spans="1:11" ht="13.5">
      <c r="A66" s="152" t="s">
        <v>994</v>
      </c>
      <c r="B66" s="152" t="s">
        <v>995</v>
      </c>
      <c r="C66" s="152" t="s">
        <v>996</v>
      </c>
      <c r="D66" s="152" t="s">
        <v>997</v>
      </c>
      <c r="E66" s="152" t="s">
        <v>291</v>
      </c>
      <c r="F66" s="152" t="s">
        <v>127</v>
      </c>
      <c r="G66" s="152" t="s">
        <v>102</v>
      </c>
      <c r="H66" s="152" t="s">
        <v>122</v>
      </c>
      <c r="I66" s="152" t="s">
        <v>102</v>
      </c>
      <c r="J66" s="153"/>
      <c r="K66" s="153"/>
    </row>
    <row r="67" spans="1:11" ht="13.5">
      <c r="A67" s="152" t="s">
        <v>998</v>
      </c>
      <c r="B67" s="152" t="s">
        <v>999</v>
      </c>
      <c r="C67" s="152" t="s">
        <v>1000</v>
      </c>
      <c r="D67" s="152" t="s">
        <v>1001</v>
      </c>
      <c r="E67" s="152" t="s">
        <v>291</v>
      </c>
      <c r="F67" s="152" t="s">
        <v>127</v>
      </c>
      <c r="G67" s="152" t="s">
        <v>102</v>
      </c>
      <c r="H67" s="152" t="s">
        <v>84</v>
      </c>
      <c r="I67" s="152" t="s">
        <v>102</v>
      </c>
      <c r="J67" s="153">
        <v>413.65</v>
      </c>
      <c r="K67" s="153">
        <v>534.01</v>
      </c>
    </row>
    <row r="68" spans="1:11" ht="13.5">
      <c r="A68" s="152" t="s">
        <v>1002</v>
      </c>
      <c r="B68" s="152" t="s">
        <v>1003</v>
      </c>
      <c r="C68" s="152" t="s">
        <v>1004</v>
      </c>
      <c r="D68" s="152" t="s">
        <v>1005</v>
      </c>
      <c r="E68" s="152" t="s">
        <v>299</v>
      </c>
      <c r="F68" s="152" t="s">
        <v>126</v>
      </c>
      <c r="G68" s="152" t="s">
        <v>102</v>
      </c>
      <c r="H68" s="152" t="s">
        <v>84</v>
      </c>
      <c r="I68" s="152" t="s">
        <v>84</v>
      </c>
      <c r="J68" s="153">
        <v>446.17</v>
      </c>
      <c r="K68" s="153">
        <v>563.2</v>
      </c>
    </row>
    <row r="69" spans="1:11" ht="13.5">
      <c r="A69" s="152" t="s">
        <v>1006</v>
      </c>
      <c r="B69" s="152" t="s">
        <v>1007</v>
      </c>
      <c r="C69" s="152" t="s">
        <v>1008</v>
      </c>
      <c r="D69" s="152" t="s">
        <v>1009</v>
      </c>
      <c r="E69" s="152" t="s">
        <v>385</v>
      </c>
      <c r="F69" s="152" t="s">
        <v>190</v>
      </c>
      <c r="G69" s="152" t="s">
        <v>102</v>
      </c>
      <c r="H69" s="152" t="s">
        <v>100</v>
      </c>
      <c r="I69" s="152" t="s">
        <v>104</v>
      </c>
      <c r="J69" s="153">
        <v>495.49</v>
      </c>
      <c r="K69" s="153">
        <v>789.33</v>
      </c>
    </row>
    <row r="70" spans="1:11" ht="13.5">
      <c r="A70" s="152" t="s">
        <v>1107</v>
      </c>
      <c r="B70" s="152" t="s">
        <v>1108</v>
      </c>
      <c r="C70" s="152" t="s">
        <v>1109</v>
      </c>
      <c r="D70" s="152" t="s">
        <v>928</v>
      </c>
      <c r="E70" s="152" t="s">
        <v>352</v>
      </c>
      <c r="F70" s="152" t="s">
        <v>137</v>
      </c>
      <c r="G70" s="152" t="s">
        <v>102</v>
      </c>
      <c r="H70" s="152" t="s">
        <v>122</v>
      </c>
      <c r="I70" s="152" t="s">
        <v>84</v>
      </c>
      <c r="J70" s="153">
        <v>487.61</v>
      </c>
      <c r="K70" s="153">
        <v>662.81</v>
      </c>
    </row>
    <row r="71" spans="1:11" ht="13.5">
      <c r="A71" s="152" t="s">
        <v>1110</v>
      </c>
      <c r="B71" s="152" t="s">
        <v>1111</v>
      </c>
      <c r="C71" s="152" t="s">
        <v>1112</v>
      </c>
      <c r="D71" s="152" t="s">
        <v>1113</v>
      </c>
      <c r="E71" s="152" t="s">
        <v>352</v>
      </c>
      <c r="F71" s="152" t="s">
        <v>137</v>
      </c>
      <c r="G71" s="152" t="s">
        <v>102</v>
      </c>
      <c r="H71" s="152" t="s">
        <v>100</v>
      </c>
      <c r="I71" s="152" t="s">
        <v>84</v>
      </c>
      <c r="J71" s="153">
        <v>462.8</v>
      </c>
      <c r="K71" s="153">
        <v>666.83</v>
      </c>
    </row>
    <row r="72" spans="1:11" ht="13.5">
      <c r="A72" s="152" t="s">
        <v>1114</v>
      </c>
      <c r="B72" s="152" t="s">
        <v>1115</v>
      </c>
      <c r="C72" s="152" t="s">
        <v>1116</v>
      </c>
      <c r="D72" s="152" t="s">
        <v>1117</v>
      </c>
      <c r="E72" s="152" t="s">
        <v>359</v>
      </c>
      <c r="F72" s="152" t="s">
        <v>798</v>
      </c>
      <c r="G72" s="152" t="s">
        <v>102</v>
      </c>
      <c r="H72" s="152" t="s">
        <v>104</v>
      </c>
      <c r="I72" s="152" t="s">
        <v>101</v>
      </c>
      <c r="J72" s="153"/>
      <c r="K72" s="153"/>
    </row>
    <row r="73" spans="1:11" ht="13.5">
      <c r="A73" s="152" t="s">
        <v>1118</v>
      </c>
      <c r="B73" s="152" t="s">
        <v>1119</v>
      </c>
      <c r="C73" s="152" t="s">
        <v>1120</v>
      </c>
      <c r="D73" s="152" t="s">
        <v>1121</v>
      </c>
      <c r="E73" s="152" t="s">
        <v>302</v>
      </c>
      <c r="F73" s="152" t="s">
        <v>103</v>
      </c>
      <c r="G73" s="152" t="s">
        <v>104</v>
      </c>
      <c r="H73" s="152" t="s">
        <v>102</v>
      </c>
      <c r="I73" s="152" t="s">
        <v>104</v>
      </c>
      <c r="J73" s="153">
        <v>198.86</v>
      </c>
      <c r="K73" s="153">
        <v>139.02</v>
      </c>
    </row>
    <row r="74" spans="1:11" ht="13.5">
      <c r="A74" s="152" t="s">
        <v>1122</v>
      </c>
      <c r="B74" s="152" t="s">
        <v>1123</v>
      </c>
      <c r="C74" s="152" t="s">
        <v>1124</v>
      </c>
      <c r="D74" s="152" t="s">
        <v>1125</v>
      </c>
      <c r="E74" s="152" t="s">
        <v>302</v>
      </c>
      <c r="F74" s="152" t="s">
        <v>103</v>
      </c>
      <c r="G74" s="152" t="s">
        <v>104</v>
      </c>
      <c r="H74" s="152" t="s">
        <v>102</v>
      </c>
      <c r="I74" s="152" t="s">
        <v>104</v>
      </c>
      <c r="J74" s="153">
        <v>121.11</v>
      </c>
      <c r="K74" s="153">
        <v>120.67</v>
      </c>
    </row>
    <row r="75" spans="1:11" ht="13.5">
      <c r="A75" s="152" t="s">
        <v>1126</v>
      </c>
      <c r="B75" s="152" t="s">
        <v>1127</v>
      </c>
      <c r="C75" s="152" t="s">
        <v>1128</v>
      </c>
      <c r="D75" s="152" t="s">
        <v>1129</v>
      </c>
      <c r="E75" s="152" t="s">
        <v>302</v>
      </c>
      <c r="F75" s="152" t="s">
        <v>103</v>
      </c>
      <c r="G75" s="152" t="s">
        <v>104</v>
      </c>
      <c r="H75" s="152" t="s">
        <v>102</v>
      </c>
      <c r="I75" s="152" t="s">
        <v>104</v>
      </c>
      <c r="J75" s="153">
        <v>116.97</v>
      </c>
      <c r="K75" s="153">
        <v>120.67</v>
      </c>
    </row>
    <row r="76" spans="1:11" ht="13.5">
      <c r="A76" s="152" t="s">
        <v>1130</v>
      </c>
      <c r="B76" s="152" t="s">
        <v>1131</v>
      </c>
      <c r="C76" s="152" t="s">
        <v>1132</v>
      </c>
      <c r="D76" s="152" t="s">
        <v>1133</v>
      </c>
      <c r="E76" s="152" t="s">
        <v>491</v>
      </c>
      <c r="F76" s="152" t="s">
        <v>132</v>
      </c>
      <c r="G76" s="152" t="s">
        <v>102</v>
      </c>
      <c r="H76" s="152" t="s">
        <v>104</v>
      </c>
      <c r="I76" s="152" t="s">
        <v>104</v>
      </c>
      <c r="J76" s="153"/>
      <c r="K76" s="153"/>
    </row>
    <row r="77" spans="1:11" ht="13.5">
      <c r="A77" s="152" t="s">
        <v>1134</v>
      </c>
      <c r="B77" s="152" t="s">
        <v>1135</v>
      </c>
      <c r="C77" s="152" t="s">
        <v>1136</v>
      </c>
      <c r="D77" s="152" t="s">
        <v>1137</v>
      </c>
      <c r="E77" s="152" t="s">
        <v>491</v>
      </c>
      <c r="F77" s="152" t="s">
        <v>132</v>
      </c>
      <c r="G77" s="152" t="s">
        <v>102</v>
      </c>
      <c r="H77" s="152" t="s">
        <v>104</v>
      </c>
      <c r="I77" s="152" t="s">
        <v>104</v>
      </c>
      <c r="J77" s="153"/>
      <c r="K77" s="153"/>
    </row>
    <row r="78" spans="1:11" ht="13.5">
      <c r="A78" s="152" t="s">
        <v>1138</v>
      </c>
      <c r="B78" s="152" t="s">
        <v>1139</v>
      </c>
      <c r="C78" s="152" t="s">
        <v>1140</v>
      </c>
      <c r="D78" s="152" t="s">
        <v>1141</v>
      </c>
      <c r="E78" s="152" t="s">
        <v>352</v>
      </c>
      <c r="F78" s="152" t="s">
        <v>137</v>
      </c>
      <c r="G78" s="152" t="s">
        <v>102</v>
      </c>
      <c r="H78" s="152" t="s">
        <v>104</v>
      </c>
      <c r="I78" s="152" t="s">
        <v>84</v>
      </c>
      <c r="J78" s="153"/>
      <c r="K78" s="153"/>
    </row>
    <row r="79" spans="1:11" ht="13.5">
      <c r="A79" s="152" t="s">
        <v>1142</v>
      </c>
      <c r="B79" s="152" t="s">
        <v>1143</v>
      </c>
      <c r="C79" s="152" t="s">
        <v>1144</v>
      </c>
      <c r="D79" s="152" t="s">
        <v>1145</v>
      </c>
      <c r="E79" s="152" t="s">
        <v>352</v>
      </c>
      <c r="F79" s="152" t="s">
        <v>137</v>
      </c>
      <c r="G79" s="152" t="s">
        <v>102</v>
      </c>
      <c r="H79" s="152" t="s">
        <v>104</v>
      </c>
      <c r="I79" s="152" t="s">
        <v>84</v>
      </c>
      <c r="J79" s="153"/>
      <c r="K79" s="153"/>
    </row>
    <row r="80" spans="1:11" ht="13.5">
      <c r="A80" s="152" t="s">
        <v>1146</v>
      </c>
      <c r="B80" s="152" t="s">
        <v>1147</v>
      </c>
      <c r="C80" s="152" t="s">
        <v>1148</v>
      </c>
      <c r="D80" s="152" t="s">
        <v>1149</v>
      </c>
      <c r="E80" s="152" t="s">
        <v>321</v>
      </c>
      <c r="F80" s="152" t="s">
        <v>797</v>
      </c>
      <c r="G80" s="152" t="s">
        <v>102</v>
      </c>
      <c r="H80" s="152" t="s">
        <v>104</v>
      </c>
      <c r="I80" s="152" t="s">
        <v>101</v>
      </c>
      <c r="J80" s="153"/>
      <c r="K80" s="153"/>
    </row>
    <row r="81" spans="1:11" ht="13.5">
      <c r="A81" s="152" t="s">
        <v>1150</v>
      </c>
      <c r="B81" s="152" t="s">
        <v>1151</v>
      </c>
      <c r="C81" s="152" t="s">
        <v>1152</v>
      </c>
      <c r="D81" s="152" t="s">
        <v>1153</v>
      </c>
      <c r="E81" s="152" t="s">
        <v>291</v>
      </c>
      <c r="F81" s="152" t="s">
        <v>127</v>
      </c>
      <c r="G81" s="152" t="s">
        <v>102</v>
      </c>
      <c r="H81" s="152" t="s">
        <v>100</v>
      </c>
      <c r="I81" s="152" t="s">
        <v>102</v>
      </c>
      <c r="J81" s="153"/>
      <c r="K81" s="153"/>
    </row>
    <row r="82" spans="1:11" ht="13.5">
      <c r="A82" s="152" t="s">
        <v>1154</v>
      </c>
      <c r="B82" s="152" t="s">
        <v>1155</v>
      </c>
      <c r="C82" s="152" t="s">
        <v>1156</v>
      </c>
      <c r="D82" s="152" t="s">
        <v>1157</v>
      </c>
      <c r="E82" s="152" t="s">
        <v>291</v>
      </c>
      <c r="F82" s="152" t="s">
        <v>127</v>
      </c>
      <c r="G82" s="152" t="s">
        <v>102</v>
      </c>
      <c r="H82" s="152" t="s">
        <v>84</v>
      </c>
      <c r="I82" s="152" t="s">
        <v>102</v>
      </c>
      <c r="J82" s="153"/>
      <c r="K82" s="153"/>
    </row>
    <row r="83" spans="1:11" ht="13.5">
      <c r="A83" s="152" t="s">
        <v>1158</v>
      </c>
      <c r="B83" s="152" t="s">
        <v>1159</v>
      </c>
      <c r="C83" s="152" t="s">
        <v>1160</v>
      </c>
      <c r="D83" s="152" t="s">
        <v>1161</v>
      </c>
      <c r="E83" s="152" t="s">
        <v>291</v>
      </c>
      <c r="F83" s="152" t="s">
        <v>127</v>
      </c>
      <c r="G83" s="152" t="s">
        <v>102</v>
      </c>
      <c r="H83" s="152" t="s">
        <v>104</v>
      </c>
      <c r="I83" s="152" t="s">
        <v>102</v>
      </c>
      <c r="J83" s="153"/>
      <c r="K83" s="153"/>
    </row>
    <row r="84" spans="1:11" ht="13.5">
      <c r="A84" s="152" t="s">
        <v>1162</v>
      </c>
      <c r="B84" s="152" t="s">
        <v>1163</v>
      </c>
      <c r="C84" s="152" t="s">
        <v>1164</v>
      </c>
      <c r="D84" s="152" t="s">
        <v>1165</v>
      </c>
      <c r="E84" s="152" t="s">
        <v>291</v>
      </c>
      <c r="F84" s="152" t="s">
        <v>127</v>
      </c>
      <c r="G84" s="152" t="s">
        <v>102</v>
      </c>
      <c r="H84" s="152" t="s">
        <v>104</v>
      </c>
      <c r="I84" s="152" t="s">
        <v>102</v>
      </c>
      <c r="J84" s="153"/>
      <c r="K84" s="153"/>
    </row>
    <row r="85" spans="1:11" ht="13.5">
      <c r="A85" s="152" t="s">
        <v>1166</v>
      </c>
      <c r="B85" s="152" t="s">
        <v>1167</v>
      </c>
      <c r="C85" s="152" t="s">
        <v>1168</v>
      </c>
      <c r="D85" s="152" t="s">
        <v>1169</v>
      </c>
      <c r="E85" s="152" t="s">
        <v>317</v>
      </c>
      <c r="F85" s="152" t="s">
        <v>125</v>
      </c>
      <c r="G85" s="152" t="s">
        <v>102</v>
      </c>
      <c r="H85" s="152" t="s">
        <v>104</v>
      </c>
      <c r="I85" s="152" t="s">
        <v>84</v>
      </c>
      <c r="J85" s="153"/>
      <c r="K85" s="153"/>
    </row>
    <row r="86" spans="1:11" ht="13.5">
      <c r="A86" s="152" t="s">
        <v>1170</v>
      </c>
      <c r="B86" s="152" t="s">
        <v>1171</v>
      </c>
      <c r="C86" s="152" t="s">
        <v>1172</v>
      </c>
      <c r="D86" s="152" t="s">
        <v>1173</v>
      </c>
      <c r="E86" s="152" t="s">
        <v>291</v>
      </c>
      <c r="F86" s="152" t="s">
        <v>127</v>
      </c>
      <c r="G86" s="152" t="s">
        <v>102</v>
      </c>
      <c r="H86" s="152" t="s">
        <v>104</v>
      </c>
      <c r="I86" s="152" t="s">
        <v>102</v>
      </c>
      <c r="J86" s="153"/>
      <c r="K86" s="153"/>
    </row>
    <row r="87" spans="1:11" ht="13.5">
      <c r="A87" s="152" t="s">
        <v>1174</v>
      </c>
      <c r="B87" s="152" t="s">
        <v>1175</v>
      </c>
      <c r="C87" s="152" t="s">
        <v>1176</v>
      </c>
      <c r="D87" s="152" t="s">
        <v>1177</v>
      </c>
      <c r="E87" s="152" t="s">
        <v>315</v>
      </c>
      <c r="F87" s="152" t="s">
        <v>167</v>
      </c>
      <c r="G87" s="152" t="s">
        <v>102</v>
      </c>
      <c r="H87" s="152" t="s">
        <v>104</v>
      </c>
      <c r="I87" s="152" t="s">
        <v>102</v>
      </c>
      <c r="J87" s="153"/>
      <c r="K87" s="153"/>
    </row>
    <row r="88" spans="1:11" ht="13.5">
      <c r="A88" s="152" t="s">
        <v>1178</v>
      </c>
      <c r="B88" s="152" t="s">
        <v>1179</v>
      </c>
      <c r="C88" s="152" t="s">
        <v>1180</v>
      </c>
      <c r="D88" s="152" t="s">
        <v>1181</v>
      </c>
      <c r="E88" s="152" t="s">
        <v>953</v>
      </c>
      <c r="F88" s="152" t="s">
        <v>954</v>
      </c>
      <c r="G88" s="152" t="s">
        <v>84</v>
      </c>
      <c r="H88" s="152" t="s">
        <v>84</v>
      </c>
      <c r="I88" s="152" t="s">
        <v>85</v>
      </c>
      <c r="J88" s="153">
        <v>0</v>
      </c>
      <c r="K88" s="153">
        <v>0.87</v>
      </c>
    </row>
    <row r="89" spans="1:11" ht="13.5">
      <c r="A89" s="152"/>
      <c r="B89" s="152"/>
      <c r="C89" s="152"/>
      <c r="D89" s="152"/>
      <c r="E89" s="152"/>
      <c r="F89" s="152"/>
      <c r="G89" s="152"/>
      <c r="H89" s="152"/>
      <c r="I89" s="152"/>
      <c r="J89" s="153"/>
      <c r="K89" s="153"/>
    </row>
    <row r="90" spans="1:11" ht="13.5">
      <c r="A90" s="152"/>
      <c r="B90" s="152"/>
      <c r="C90" s="152"/>
      <c r="D90" s="152"/>
      <c r="E90" s="152"/>
      <c r="F90" s="152"/>
      <c r="G90" s="152"/>
      <c r="H90" s="152"/>
      <c r="I90" s="152"/>
      <c r="J90" s="153"/>
      <c r="K90" s="153"/>
    </row>
    <row r="91" spans="1:11" ht="13.5">
      <c r="A91" s="152"/>
      <c r="B91" s="152"/>
      <c r="C91" s="152"/>
      <c r="D91" s="152"/>
      <c r="E91" s="152"/>
      <c r="F91" s="152"/>
      <c r="G91" s="152"/>
      <c r="H91" s="152"/>
      <c r="I91" s="152"/>
      <c r="J91" s="153"/>
      <c r="K91" s="153"/>
    </row>
    <row r="92" spans="1:11" ht="13.5">
      <c r="A92" s="152"/>
      <c r="B92" s="152"/>
      <c r="C92" s="152"/>
      <c r="D92" s="152"/>
      <c r="E92" s="152"/>
      <c r="F92" s="152"/>
      <c r="G92" s="152"/>
      <c r="H92" s="152"/>
      <c r="I92" s="152"/>
      <c r="J92" s="153"/>
      <c r="K92" s="153"/>
    </row>
    <row r="93" spans="1:11" ht="13.5">
      <c r="A93" s="152"/>
      <c r="B93" s="152"/>
      <c r="C93" s="152"/>
      <c r="D93" s="152"/>
      <c r="E93" s="152"/>
      <c r="F93" s="152"/>
      <c r="G93" s="152"/>
      <c r="H93" s="152"/>
      <c r="I93" s="152"/>
      <c r="J93" s="153"/>
      <c r="K93" s="153"/>
    </row>
    <row r="94" spans="1:11" ht="13.5">
      <c r="A94" s="152"/>
      <c r="B94" s="152"/>
      <c r="C94" s="152"/>
      <c r="D94" s="152"/>
      <c r="E94" s="152"/>
      <c r="F94" s="152"/>
      <c r="G94" s="152"/>
      <c r="H94" s="152"/>
      <c r="I94" s="152"/>
      <c r="J94" s="153"/>
      <c r="K94" s="153"/>
    </row>
    <row r="95" spans="1:11" ht="13.5">
      <c r="A95" s="152"/>
      <c r="B95" s="152"/>
      <c r="C95" s="152"/>
      <c r="D95" s="152"/>
      <c r="E95" s="152"/>
      <c r="F95" s="152"/>
      <c r="G95" s="152"/>
      <c r="H95" s="152"/>
      <c r="I95" s="152"/>
      <c r="J95" s="153"/>
      <c r="K95" s="153"/>
    </row>
    <row r="96" spans="1:11" ht="13.5">
      <c r="A96" s="152"/>
      <c r="B96" s="152"/>
      <c r="C96" s="152"/>
      <c r="D96" s="152"/>
      <c r="E96" s="152"/>
      <c r="F96" s="152"/>
      <c r="G96" s="152"/>
      <c r="H96" s="152"/>
      <c r="I96" s="152"/>
      <c r="J96" s="153"/>
      <c r="K96" s="153"/>
    </row>
  </sheetData>
  <sheetProtection password="C01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雄司</dc:creator>
  <cp:keywords/>
  <dc:description/>
  <cp:lastModifiedBy>iwakawa-PC01</cp:lastModifiedBy>
  <cp:lastPrinted>2011-12-15T02:12:24Z</cp:lastPrinted>
  <dcterms:created xsi:type="dcterms:W3CDTF">2005-03-05T23:01:46Z</dcterms:created>
  <dcterms:modified xsi:type="dcterms:W3CDTF">2023-12-20T01:16:32Z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SourceUrl">
    <vt:lpwstr/>
  </property>
  <property fmtid="{D5CDD505-2E9C-101B-9397-08002B2CF9AE}" pid="3" name="AutoVersionDisabled">
    <vt:lpwstr>0</vt:lpwstr>
  </property>
  <property fmtid="{D5CDD505-2E9C-101B-9397-08002B2CF9AE}" pid="4" name="ItemType">
    <vt:lpwstr>1</vt:lpwstr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Description">
    <vt:lpwstr/>
  </property>
  <property fmtid="{D5CDD505-2E9C-101B-9397-08002B2CF9AE}" pid="8" name="_SharedFileIndex">
    <vt:lpwstr/>
  </property>
</Properties>
</file>